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65" yWindow="705" windowWidth="18195" windowHeight="9435" activeTab="5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 concurrentCalc="0"/>
</workbook>
</file>

<file path=xl/calcChain.xml><?xml version="1.0" encoding="utf-8"?>
<calcChain xmlns="http://schemas.openxmlformats.org/spreadsheetml/2006/main">
  <c r="D3" i="6" l="1"/>
  <c r="D12" i="6"/>
  <c r="D22" i="6"/>
  <c r="C3" i="6"/>
  <c r="C12" i="6"/>
  <c r="C22" i="6"/>
  <c r="E22" i="6"/>
  <c r="G5" i="7"/>
  <c r="D8" i="6"/>
  <c r="D9" i="6"/>
  <c r="D23" i="6"/>
  <c r="C8" i="6"/>
  <c r="C9" i="6"/>
  <c r="C23" i="6"/>
  <c r="E23" i="6"/>
  <c r="G6" i="7"/>
  <c r="D10" i="6"/>
  <c r="D11" i="6"/>
  <c r="D24" i="6"/>
  <c r="C10" i="6"/>
  <c r="C11" i="6"/>
  <c r="C24" i="6"/>
  <c r="E24" i="6"/>
  <c r="G7" i="7"/>
  <c r="D20" i="6"/>
  <c r="D25" i="6"/>
  <c r="C20" i="6"/>
  <c r="C25" i="6"/>
  <c r="E25" i="6"/>
  <c r="G9" i="7"/>
  <c r="D13" i="6"/>
  <c r="D26" i="6"/>
  <c r="C13" i="6"/>
  <c r="C26" i="6"/>
  <c r="E26" i="6"/>
  <c r="G10" i="7"/>
  <c r="D14" i="6"/>
  <c r="D27" i="6"/>
  <c r="C14" i="6"/>
  <c r="C27" i="6"/>
  <c r="E27" i="6"/>
  <c r="G11" i="7"/>
  <c r="D16" i="6"/>
  <c r="D28" i="6"/>
  <c r="C16" i="6"/>
  <c r="C28" i="6"/>
  <c r="E28" i="6"/>
  <c r="G12" i="7"/>
  <c r="D17" i="6"/>
  <c r="D29" i="6"/>
  <c r="C17" i="6"/>
  <c r="C29" i="6"/>
  <c r="E29" i="6"/>
  <c r="G13" i="7"/>
  <c r="D18" i="6"/>
  <c r="D30" i="6"/>
  <c r="C18" i="6"/>
  <c r="C30" i="6"/>
  <c r="E30" i="6"/>
  <c r="G14" i="7"/>
  <c r="D15" i="6"/>
  <c r="D19" i="6"/>
  <c r="D31" i="6"/>
  <c r="C15" i="6"/>
  <c r="C19" i="6"/>
  <c r="C31" i="6"/>
  <c r="E31" i="6"/>
  <c r="G15" i="7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0" i="3"/>
  <c r="AY78" i="3"/>
  <c r="AX78" i="3"/>
  <c r="AW78" i="3"/>
  <c r="AW95" i="3"/>
  <c r="AV78" i="3"/>
  <c r="AU78" i="3"/>
  <c r="AT78" i="3"/>
  <c r="AT96" i="3"/>
  <c r="AS78" i="3"/>
  <c r="AS95" i="3"/>
  <c r="AR78" i="3"/>
  <c r="AR90" i="3"/>
  <c r="AQ78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/>
  <c r="AY77" i="3"/>
  <c r="AX77" i="3"/>
  <c r="AW77" i="3"/>
  <c r="AV77" i="3"/>
  <c r="AU77" i="3"/>
  <c r="AU96" i="3"/>
  <c r="AT77" i="3"/>
  <c r="AS77" i="3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Y72" i="3"/>
  <c r="AX72" i="3"/>
  <c r="AX95" i="3"/>
  <c r="AW72" i="3"/>
  <c r="AV72" i="3"/>
  <c r="AU72" i="3"/>
  <c r="AU95" i="3"/>
  <c r="AT72" i="3"/>
  <c r="AT95" i="3"/>
  <c r="AS72" i="3"/>
  <c r="AR72" i="3"/>
  <c r="AQ72" i="3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S71" i="3"/>
  <c r="AS94" i="3"/>
  <c r="AR71" i="3"/>
  <c r="AQ71" i="3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/>
  <c r="AY70" i="3"/>
  <c r="AX70" i="3"/>
  <c r="AW70" i="3"/>
  <c r="AV70" i="3"/>
  <c r="AV93" i="3"/>
  <c r="AU70" i="3"/>
  <c r="AT70" i="3"/>
  <c r="AS70" i="3"/>
  <c r="AS93" i="3"/>
  <c r="AR70" i="3"/>
  <c r="AR93" i="3"/>
  <c r="AQ70" i="3"/>
  <c r="AP70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Y69" i="3"/>
  <c r="AY92" i="3"/>
  <c r="AX69" i="3"/>
  <c r="AW69" i="3"/>
  <c r="AV69" i="3"/>
  <c r="AV92" i="3"/>
  <c r="AU69" i="3"/>
  <c r="AU92" i="3"/>
  <c r="AT69" i="3"/>
  <c r="AS69" i="3"/>
  <c r="AR69" i="3"/>
  <c r="AQ69" i="3"/>
  <c r="AQ92" i="3"/>
  <c r="AP69" i="3"/>
  <c r="AO69" i="3"/>
  <c r="AN69" i="3"/>
  <c r="AN92" i="3"/>
  <c r="AM69" i="3"/>
  <c r="AL69" i="3"/>
  <c r="BD68" i="3"/>
  <c r="BC68" i="3"/>
  <c r="BB68" i="3"/>
  <c r="BB91" i="3"/>
  <c r="BA68" i="3"/>
  <c r="AZ68" i="3"/>
  <c r="AY68" i="3"/>
  <c r="AY91" i="3"/>
  <c r="AX68" i="3"/>
  <c r="AX91" i="3"/>
  <c r="AW68" i="3"/>
  <c r="AV68" i="3"/>
  <c r="AU68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Y67" i="3"/>
  <c r="AX67" i="3"/>
  <c r="AW67" i="3"/>
  <c r="AW90" i="3"/>
  <c r="AV67" i="3"/>
  <c r="AU67" i="3"/>
  <c r="AT67" i="3"/>
  <c r="AT90" i="3"/>
  <c r="AS67" i="3"/>
  <c r="AS90" i="3"/>
  <c r="AR67" i="3"/>
  <c r="AQ67" i="3"/>
  <c r="AP67" i="3"/>
  <c r="AO67" i="3"/>
  <c r="AO90" i="3"/>
  <c r="AN67" i="3"/>
  <c r="AM67" i="3"/>
  <c r="AL67" i="3"/>
  <c r="AL90" i="3"/>
  <c r="BD96" i="3"/>
  <c r="AY96" i="3"/>
  <c r="AX96" i="3"/>
  <c r="AW96" i="3"/>
  <c r="AV96" i="3"/>
  <c r="AQ96" i="3"/>
  <c r="AP96" i="3"/>
  <c r="AO96" i="3"/>
  <c r="AN96" i="3"/>
  <c r="BD95" i="3"/>
  <c r="AY95" i="3"/>
  <c r="AV95" i="3"/>
  <c r="AQ95" i="3"/>
  <c r="AN95" i="3"/>
  <c r="BD94" i="3"/>
  <c r="BC94" i="3"/>
  <c r="BB94" i="3"/>
  <c r="AY94" i="3"/>
  <c r="AV94" i="3"/>
  <c r="AU94" i="3"/>
  <c r="AT94" i="3"/>
  <c r="AQ94" i="3"/>
  <c r="AN94" i="3"/>
  <c r="BC93" i="3"/>
  <c r="BB93" i="3"/>
  <c r="AY93" i="3"/>
  <c r="AX93" i="3"/>
  <c r="AW93" i="3"/>
  <c r="AU93" i="3"/>
  <c r="AT93" i="3"/>
  <c r="AQ93" i="3"/>
  <c r="AP93" i="3"/>
  <c r="AO93" i="3"/>
  <c r="AM93" i="3"/>
  <c r="BB92" i="3"/>
  <c r="BA92" i="3"/>
  <c r="AZ92" i="3"/>
  <c r="AX92" i="3"/>
  <c r="AW92" i="3"/>
  <c r="AT92" i="3"/>
  <c r="AS92" i="3"/>
  <c r="AR92" i="3"/>
  <c r="AP92" i="3"/>
  <c r="AO92" i="3"/>
  <c r="BD91" i="3"/>
  <c r="BC91" i="3"/>
  <c r="AW91" i="3"/>
  <c r="AV91" i="3"/>
  <c r="AU91" i="3"/>
  <c r="AO91" i="3"/>
  <c r="AN91" i="3"/>
  <c r="BD90" i="3"/>
  <c r="BC90" i="3"/>
  <c r="AY90" i="3"/>
  <c r="AX90" i="3"/>
  <c r="AV90" i="3"/>
  <c r="AU90" i="3"/>
  <c r="AQ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Z95" i="3"/>
  <c r="AR91" i="3"/>
  <c r="AZ91" i="3"/>
  <c r="AS96" i="3"/>
  <c r="BA96" i="3"/>
  <c r="AS91" i="3"/>
  <c r="BA91" i="3"/>
  <c r="AR94" i="3"/>
  <c r="AZ94" i="3"/>
  <c r="AR95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L23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E8" i="6"/>
  <c r="E10" i="6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D33" i="6"/>
  <c r="E15" i="6"/>
  <c r="E17" i="6"/>
  <c r="E13" i="6"/>
  <c r="E12" i="6"/>
  <c r="E14" i="6"/>
  <c r="E9" i="6"/>
  <c r="E18" i="6"/>
  <c r="E11" i="6"/>
  <c r="E16" i="6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E20" i="6"/>
  <c r="C33" i="6"/>
  <c r="E33" i="6"/>
  <c r="E11" i="7"/>
  <c r="E7" i="7"/>
  <c r="E9" i="7"/>
  <c r="E6" i="7"/>
  <c r="E10" i="7"/>
  <c r="Z23" i="5"/>
  <c r="AG23" i="5"/>
  <c r="AL23" i="5"/>
  <c r="AK23" i="5"/>
  <c r="K23" i="5"/>
  <c r="J23" i="5"/>
  <c r="E12" i="7"/>
  <c r="E13" i="7"/>
  <c r="E5" i="7"/>
  <c r="E14" i="7"/>
  <c r="E19" i="6"/>
  <c r="E15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<sst xmlns="http://schemas.openxmlformats.org/spreadsheetml/2006/main" count="768" uniqueCount="85">
  <si>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</si>
  <si>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</si>
  <si>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</si>
  <si>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</si>
  <si>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</si>
  <si>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</si>
  <si>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</si>
  <si>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</si>
  <si>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</si>
  <si>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</si>
  <si>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</si>
  <si>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</si>
  <si>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</si>
  <si>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</si>
  <si>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</si>
  <si>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</si>
  <si>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</si>
  <si>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</si>
  <si>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</si>
  <si>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</si>
  <si>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</si>
  <si>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</si>
  <si>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</si>
  <si>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</si>
  <si>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</si>
  <si>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</si>
  <si>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</si>
  <si>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</si>
  <si>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</si>
  <si>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</si>
  <si>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</si>
  <si>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</si>
  <si>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</si>
  <si>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</si>
  <si>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</si>
  <si>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</si>
  <si>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</si>
  <si>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</si>
  <si>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</si>
  <si>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</si>
  <si>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</si>
  <si>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</si>
  <si>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</si>
  <si>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</si>
  <si>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</si>
  <si>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</si>
  <si>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</si>
  <si>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</si>
  <si>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</si>
  <si>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</si>
  <si>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</si>
  <si>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</si>
  <si>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</si>
  <si>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</si>
  <si>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</si>
  <si>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</si>
  <si>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</si>
  <si>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</si>
  <si>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</si>
  <si>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</si>
  <si>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</si>
  <si>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</si>
  <si>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</si>
  <si>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</si>
  <si>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</si>
  <si>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</si>
  <si>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</si>
  <si>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</si>
  <si>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</si>
  <si>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</si>
  <si>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</si>
  <si>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</si>
  <si>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</si>
  <si>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</si>
  <si>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</si>
  <si>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</si>
  <si>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</si>
  <si>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</si>
  <si>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</si>
  <si>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</si>
  <si>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</si>
  <si>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 xml:space="preserve">Defecit: </t>
  </si>
  <si>
    <t>Rolling 12-month Window</t>
  </si>
  <si>
    <t>Source: Hutchins Center Calculations based on CBO data.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</si>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</sst>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166" fontId="0" fillId="0" borderId="0" xfId="0" applyNumberFormat="1"/>
    <xf numFmtId="166" fontId="16" fillId="8" borderId="0" xfId="0" applyNumberFormat="1" applyFont="1" applyFill="1" applyBorder="1" applyAlignment="1">
      <alignment horizontal="center" vertical="top" wrapText="1"/>
    </xf>
    <xf numFmtId="166" fontId="13" fillId="8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5" fontId="16" fillId="8" borderId="0" xfId="0" applyNumberFormat="1" applyFont="1" applyFill="1" applyBorder="1" applyAlignment="1">
      <alignment horizontal="center" vertical="top" wrapText="1"/>
    </xf>
    <xf numFmtId="165" fontId="13" fillId="8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8048"/>
        <c:axId val="92339584"/>
      </c:lineChart>
      <c:dateAx>
        <c:axId val="9233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339584"/>
        <c:crosses val="autoZero"/>
        <c:auto val="1"/>
        <c:lblOffset val="100"/>
        <c:baseTimeUnit val="months"/>
      </c:dateAx>
      <c:valAx>
        <c:axId val="923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6480"/>
        <c:axId val="220678016"/>
      </c:lineChart>
      <c:dateAx>
        <c:axId val="220676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678016"/>
        <c:crosses val="autoZero"/>
        <c:auto val="1"/>
        <c:lblOffset val="100"/>
        <c:baseTimeUnit val="months"/>
      </c:dateAx>
      <c:valAx>
        <c:axId val="220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76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1552"/>
        <c:axId val="220725632"/>
      </c:lineChart>
      <c:dateAx>
        <c:axId val="220711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725632"/>
        <c:crosses val="autoZero"/>
        <c:auto val="1"/>
        <c:lblOffset val="100"/>
        <c:baseTimeUnit val="months"/>
      </c:dateAx>
      <c:valAx>
        <c:axId val="2207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11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115" zoomScaleNormal="115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45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</row>
    <row r="29" spans="1:56" s="60" customFormat="1">
      <c r="A29" s="54"/>
      <c r="B29" s="55" t="s">
        <v>26</v>
      </c>
      <c r="C29" s="56" t="s">
        <v>30</v>
      </c>
      <c r="D29" s="56"/>
      <c r="E29" s="56"/>
      <c r="F29" s="56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56">
        <v>677</v>
      </c>
      <c r="L29" s="56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58">
        <f>SUM(P25:P28)</f>
        <v>1051</v>
      </c>
      <c r="Q29" s="58"/>
      <c r="R29" s="58">
        <v>185</v>
      </c>
      <c r="S29" s="59">
        <v>270</v>
      </c>
      <c r="T29" s="59">
        <v>340</v>
      </c>
      <c r="U29" s="59">
        <v>474</v>
      </c>
      <c r="V29" s="59">
        <v>551</v>
      </c>
      <c r="W29" s="59">
        <v>629</v>
      </c>
      <c r="X29" s="59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59"/>
      <c r="AD29" s="59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45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</row>
    <row r="41" spans="1:56" s="54" customFormat="1">
      <c r="A41" s="54" t="s">
        <v>32</v>
      </c>
      <c r="B41" s="55" t="s">
        <v>21</v>
      </c>
      <c r="C41" s="56" t="s">
        <v>30</v>
      </c>
      <c r="D41" s="56"/>
      <c r="E41" s="56"/>
      <c r="F41" s="56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56">
        <v>691</v>
      </c>
      <c r="L41" s="56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58">
        <f>SUM(P37:P39)</f>
        <v>1051</v>
      </c>
      <c r="Q41" s="58" t="s">
        <v>34</v>
      </c>
      <c r="R41" s="58">
        <v>153</v>
      </c>
      <c r="S41" s="58">
        <v>271</v>
      </c>
      <c r="T41" s="59">
        <v>338</v>
      </c>
      <c r="U41" s="59">
        <v>472</v>
      </c>
      <c r="V41" s="58">
        <v>603</v>
      </c>
      <c r="W41" s="59">
        <v>676</v>
      </c>
      <c r="X41" s="59">
        <v>759</v>
      </c>
      <c r="Y41" s="62">
        <f>SUM(Y37:Y40)</f>
        <v>845</v>
      </c>
      <c r="Z41" s="62">
        <f t="shared" ref="Z41:AB41" si="31">SUM(Z37:Z40)</f>
        <v>912</v>
      </c>
      <c r="AA41" s="62">
        <f t="shared" si="31"/>
        <v>1022</v>
      </c>
      <c r="AB41" s="62">
        <f t="shared" si="31"/>
        <v>1051</v>
      </c>
      <c r="AC41" s="58"/>
      <c r="AD41" s="59">
        <v>187</v>
      </c>
      <c r="AE41" s="62">
        <f t="shared" ref="AE41:AM41" si="32">SUM(AE37:AE40)</f>
        <v>269</v>
      </c>
      <c r="AF41" s="62">
        <f t="shared" si="32"/>
        <v>337</v>
      </c>
      <c r="AG41" s="62">
        <f t="shared" si="32"/>
        <v>469</v>
      </c>
      <c r="AH41" s="62">
        <f t="shared" si="32"/>
        <v>550</v>
      </c>
      <c r="AI41" s="62">
        <f t="shared" si="32"/>
        <v>630</v>
      </c>
      <c r="AJ41" s="62">
        <f t="shared" si="32"/>
        <v>732</v>
      </c>
      <c r="AK41" s="62">
        <f t="shared" si="32"/>
        <v>722</v>
      </c>
      <c r="AL41" s="62">
        <f t="shared" si="32"/>
        <v>810</v>
      </c>
      <c r="AM41" s="62">
        <f t="shared" si="32"/>
        <v>909</v>
      </c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3">I24-I36</f>
        <v>1</v>
      </c>
      <c r="J48" s="34">
        <f t="shared" si="33"/>
        <v>1</v>
      </c>
      <c r="K48" s="34">
        <f t="shared" si="33"/>
        <v>2</v>
      </c>
      <c r="L48" s="34">
        <f t="shared" si="33"/>
        <v>2</v>
      </c>
      <c r="M48" s="34">
        <f t="shared" si="33"/>
        <v>-2</v>
      </c>
      <c r="N48" s="34">
        <f t="shared" si="33"/>
        <v>-5</v>
      </c>
      <c r="O48" s="34">
        <f t="shared" si="33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45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4">SUM(Z49:Z52)</f>
        <v>-112</v>
      </c>
      <c r="AA53" s="62">
        <f t="shared" si="34"/>
        <v>-122</v>
      </c>
      <c r="AB53" s="62">
        <f t="shared" si="34"/>
        <v>-104</v>
      </c>
      <c r="AC53" s="58"/>
      <c r="AD53" s="58">
        <v>-13</v>
      </c>
      <c r="AE53" s="63">
        <f>SUM(AE49:AE52)</f>
        <v>-49</v>
      </c>
      <c r="AF53" s="63">
        <f t="shared" ref="AF53:AM53" si="35">SUM(AF49:AF52)</f>
        <v>-52</v>
      </c>
      <c r="AG53" s="63">
        <f t="shared" si="35"/>
        <v>-46</v>
      </c>
      <c r="AH53" s="63">
        <f t="shared" si="35"/>
        <v>-57</v>
      </c>
      <c r="AI53" s="63">
        <f t="shared" si="35"/>
        <v>-50</v>
      </c>
      <c r="AJ53" s="63">
        <f t="shared" si="35"/>
        <v>-52</v>
      </c>
      <c r="AK53" s="63">
        <f t="shared" si="35"/>
        <v>16</v>
      </c>
      <c r="AL53" s="63">
        <f t="shared" si="35"/>
        <v>14</v>
      </c>
      <c r="AM53" s="63">
        <f t="shared" si="35"/>
        <v>13</v>
      </c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6">I66/100*I42</f>
        <v>-6.04</v>
      </c>
      <c r="J54" s="31">
        <f t="shared" si="36"/>
        <v>-7.3959999999999999</v>
      </c>
      <c r="K54" s="31">
        <f t="shared" si="36"/>
        <v>-17.431999999999999</v>
      </c>
      <c r="L54" s="31">
        <f t="shared" si="36"/>
        <v>28.943999999999999</v>
      </c>
      <c r="M54" s="31">
        <f t="shared" si="36"/>
        <v>18.934999999999999</v>
      </c>
      <c r="N54" s="31">
        <f t="shared" si="36"/>
        <v>20.950999999999997</v>
      </c>
      <c r="O54" s="31">
        <f t="shared" si="36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</row>
    <row r="64" spans="1:56" s="54" customFormat="1">
      <c r="B64" s="64" t="s">
        <v>23</v>
      </c>
      <c r="C64" s="56" t="s">
        <v>45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</row>
    <row r="65" spans="1:56" s="54" customFormat="1">
      <c r="B65" s="64" t="s">
        <v>23</v>
      </c>
      <c r="C65" s="56" t="s">
        <v>30</v>
      </c>
      <c r="D65" s="56"/>
      <c r="E65" s="56"/>
      <c r="F65" s="56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56">
        <v>0.8</v>
      </c>
      <c r="L65" s="56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58" t="s">
        <v>34</v>
      </c>
      <c r="Q65" s="59"/>
      <c r="R65" s="58">
        <v>4.2</v>
      </c>
      <c r="S65" s="58">
        <v>-4.8</v>
      </c>
      <c r="T65" s="59">
        <v>-2.8</v>
      </c>
      <c r="U65" s="59">
        <v>-1.9</v>
      </c>
      <c r="V65" s="59">
        <v>-8.6</v>
      </c>
      <c r="W65" s="59">
        <v>-8.6</v>
      </c>
      <c r="X65" s="59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C65" s="59"/>
      <c r="AD65" s="59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M65" si="37">AH53/AH41</f>
        <v>-0.10363636363636364</v>
      </c>
      <c r="AI65" s="62">
        <f t="shared" si="37"/>
        <v>-7.9365079365079361E-2</v>
      </c>
      <c r="AJ65" s="62">
        <f t="shared" si="37"/>
        <v>-7.1038251366120214E-2</v>
      </c>
      <c r="AK65" s="62">
        <f t="shared" si="37"/>
        <v>2.2160664819944598E-2</v>
      </c>
      <c r="AL65" s="62">
        <f t="shared" si="37"/>
        <v>1.7283950617283949E-2</v>
      </c>
      <c r="AM65" s="62">
        <f t="shared" si="37"/>
        <v>1.4301430143014302E-2</v>
      </c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8">IFERROR(G19-G43, "n/a")</f>
        <v>184</v>
      </c>
      <c r="H67" s="34">
        <f t="shared" si="38"/>
        <v>230</v>
      </c>
      <c r="I67" s="34">
        <f t="shared" si="38"/>
        <v>277</v>
      </c>
      <c r="J67" s="34">
        <f t="shared" si="38"/>
        <v>343</v>
      </c>
      <c r="K67" s="34">
        <f t="shared" si="38"/>
        <v>391</v>
      </c>
      <c r="L67" s="34">
        <f t="shared" si="38"/>
        <v>445</v>
      </c>
      <c r="M67" s="34">
        <f t="shared" si="38"/>
        <v>507</v>
      </c>
      <c r="N67" s="34">
        <f t="shared" si="38"/>
        <v>554</v>
      </c>
      <c r="O67" s="34">
        <f t="shared" si="38"/>
        <v>615</v>
      </c>
      <c r="P67" s="34">
        <f t="shared" si="38"/>
        <v>670</v>
      </c>
      <c r="Q67" s="34">
        <f t="shared" si="38"/>
        <v>0</v>
      </c>
      <c r="R67" s="34">
        <f t="shared" si="38"/>
        <v>120</v>
      </c>
      <c r="S67" s="34">
        <f t="shared" si="38"/>
        <v>177</v>
      </c>
      <c r="T67" s="34">
        <f t="shared" si="38"/>
        <v>224</v>
      </c>
      <c r="U67" s="34">
        <f t="shared" si="38"/>
        <v>276</v>
      </c>
      <c r="V67" s="34">
        <f t="shared" si="38"/>
        <v>335</v>
      </c>
      <c r="W67" s="34">
        <f t="shared" si="38"/>
        <v>383</v>
      </c>
      <c r="X67" s="34">
        <f t="shared" si="38"/>
        <v>442</v>
      </c>
      <c r="Y67" s="34">
        <f t="shared" si="38"/>
        <v>490</v>
      </c>
      <c r="Z67" s="34">
        <f t="shared" si="38"/>
        <v>543</v>
      </c>
      <c r="AA67" s="34">
        <f t="shared" si="38"/>
        <v>605</v>
      </c>
      <c r="AB67" s="34">
        <f t="shared" si="38"/>
        <v>655</v>
      </c>
      <c r="AC67" s="34">
        <f t="shared" si="38"/>
        <v>0</v>
      </c>
      <c r="AD67" s="34">
        <f t="shared" si="38"/>
        <v>116</v>
      </c>
      <c r="AE67" s="34">
        <f t="shared" si="38"/>
        <v>166</v>
      </c>
      <c r="AF67" s="34">
        <f t="shared" si="38"/>
        <v>222</v>
      </c>
      <c r="AG67" s="34">
        <f t="shared" si="38"/>
        <v>266</v>
      </c>
      <c r="AH67" s="34">
        <f t="shared" si="38"/>
        <v>315</v>
      </c>
      <c r="AI67" s="34">
        <f t="shared" si="38"/>
        <v>361</v>
      </c>
      <c r="AJ67" s="34">
        <f t="shared" si="38"/>
        <v>415</v>
      </c>
      <c r="AK67" s="34">
        <f t="shared" si="38"/>
        <v>458</v>
      </c>
      <c r="AL67" s="34">
        <f t="shared" ref="AL67:BD74" si="39">IFERROR(AL19-AL43, "n/a")</f>
        <v>506</v>
      </c>
      <c r="AM67" s="34">
        <f t="shared" si="39"/>
        <v>560</v>
      </c>
      <c r="AN67" s="34">
        <f t="shared" si="39"/>
        <v>0</v>
      </c>
      <c r="AO67" s="34">
        <f t="shared" si="39"/>
        <v>0</v>
      </c>
      <c r="AP67" s="34">
        <f t="shared" si="39"/>
        <v>0</v>
      </c>
      <c r="AQ67" s="34">
        <f t="shared" si="39"/>
        <v>0</v>
      </c>
      <c r="AR67" s="34">
        <f t="shared" si="39"/>
        <v>0</v>
      </c>
      <c r="AS67" s="34">
        <f t="shared" si="39"/>
        <v>0</v>
      </c>
      <c r="AT67" s="34">
        <f t="shared" si="39"/>
        <v>0</v>
      </c>
      <c r="AU67" s="34">
        <f t="shared" si="39"/>
        <v>0</v>
      </c>
      <c r="AV67" s="34">
        <f t="shared" si="39"/>
        <v>0</v>
      </c>
      <c r="AW67" s="34">
        <f t="shared" si="39"/>
        <v>0</v>
      </c>
      <c r="AX67" s="34">
        <f t="shared" si="39"/>
        <v>0</v>
      </c>
      <c r="AY67" s="34">
        <f t="shared" si="39"/>
        <v>0</v>
      </c>
      <c r="AZ67" s="34">
        <f t="shared" si="39"/>
        <v>0</v>
      </c>
      <c r="BA67" s="34">
        <f t="shared" si="39"/>
        <v>0</v>
      </c>
      <c r="BB67" s="34">
        <f t="shared" si="39"/>
        <v>0</v>
      </c>
      <c r="BC67" s="34">
        <f t="shared" si="39"/>
        <v>0</v>
      </c>
      <c r="BD67" s="34">
        <f t="shared" si="39"/>
        <v>0</v>
      </c>
    </row>
    <row r="68" spans="1:56" s="12" customFormat="1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0">IFERROR(F20-F44, "n/a")</f>
        <v>118</v>
      </c>
      <c r="G68" s="34">
        <f t="shared" si="40"/>
        <v>177</v>
      </c>
      <c r="H68" s="34">
        <f t="shared" si="40"/>
        <v>237</v>
      </c>
      <c r="I68" s="34">
        <f t="shared" si="40"/>
        <v>297</v>
      </c>
      <c r="J68" s="34">
        <f t="shared" si="40"/>
        <v>356</v>
      </c>
      <c r="K68" s="34">
        <f t="shared" si="40"/>
        <v>417</v>
      </c>
      <c r="L68" s="34">
        <f t="shared" si="40"/>
        <v>477</v>
      </c>
      <c r="M68" s="34">
        <f t="shared" si="40"/>
        <v>538</v>
      </c>
      <c r="N68" s="34">
        <f t="shared" si="40"/>
        <v>598</v>
      </c>
      <c r="O68" s="34">
        <f t="shared" si="40"/>
        <v>685</v>
      </c>
      <c r="P68" s="34">
        <f t="shared" si="40"/>
        <v>719</v>
      </c>
      <c r="Q68" s="34">
        <f t="shared" si="40"/>
        <v>0</v>
      </c>
      <c r="R68" s="34">
        <f t="shared" si="40"/>
        <v>122</v>
      </c>
      <c r="S68" s="34">
        <f t="shared" si="40"/>
        <v>184</v>
      </c>
      <c r="T68" s="34">
        <f t="shared" si="40"/>
        <v>246</v>
      </c>
      <c r="U68" s="34">
        <f t="shared" si="40"/>
        <v>310</v>
      </c>
      <c r="V68" s="34">
        <f t="shared" si="38"/>
        <v>375</v>
      </c>
      <c r="W68" s="34">
        <f t="shared" si="38"/>
        <v>439</v>
      </c>
      <c r="X68" s="34">
        <f t="shared" si="38"/>
        <v>503</v>
      </c>
      <c r="Y68" s="34">
        <f t="shared" si="38"/>
        <v>568</v>
      </c>
      <c r="Z68" s="34">
        <f t="shared" si="38"/>
        <v>633</v>
      </c>
      <c r="AA68" s="34">
        <f t="shared" si="38"/>
        <v>697</v>
      </c>
      <c r="AB68" s="34">
        <f t="shared" si="38"/>
        <v>763</v>
      </c>
      <c r="AC68" s="34">
        <f t="shared" si="38"/>
        <v>0</v>
      </c>
      <c r="AD68" s="34">
        <f t="shared" si="38"/>
        <v>129</v>
      </c>
      <c r="AE68" s="34">
        <f t="shared" si="38"/>
        <v>196</v>
      </c>
      <c r="AF68" s="34">
        <f t="shared" si="38"/>
        <v>262</v>
      </c>
      <c r="AG68" s="34">
        <f t="shared" si="38"/>
        <v>329</v>
      </c>
      <c r="AH68" s="34">
        <f t="shared" si="38"/>
        <v>397</v>
      </c>
      <c r="AI68" s="34">
        <f t="shared" si="38"/>
        <v>463</v>
      </c>
      <c r="AJ68" s="34">
        <f t="shared" si="38"/>
        <v>531</v>
      </c>
      <c r="AK68" s="34">
        <f t="shared" si="38"/>
        <v>599</v>
      </c>
      <c r="AL68" s="34">
        <f t="shared" si="39"/>
        <v>667</v>
      </c>
      <c r="AM68" s="34">
        <f t="shared" si="39"/>
        <v>734</v>
      </c>
      <c r="AN68" s="34">
        <f t="shared" si="39"/>
        <v>0</v>
      </c>
      <c r="AO68" s="34">
        <f t="shared" si="39"/>
        <v>0</v>
      </c>
      <c r="AP68" s="34">
        <f t="shared" si="39"/>
        <v>0</v>
      </c>
      <c r="AQ68" s="34">
        <f t="shared" si="39"/>
        <v>0</v>
      </c>
      <c r="AR68" s="34">
        <f t="shared" si="39"/>
        <v>0</v>
      </c>
      <c r="AS68" s="34">
        <f t="shared" si="39"/>
        <v>0</v>
      </c>
      <c r="AT68" s="34">
        <f t="shared" si="39"/>
        <v>0</v>
      </c>
      <c r="AU68" s="34">
        <f t="shared" si="39"/>
        <v>0</v>
      </c>
      <c r="AV68" s="34">
        <f t="shared" si="39"/>
        <v>0</v>
      </c>
      <c r="AW68" s="34">
        <f t="shared" si="39"/>
        <v>0</v>
      </c>
      <c r="AX68" s="34">
        <f t="shared" si="39"/>
        <v>0</v>
      </c>
      <c r="AY68" s="34">
        <f t="shared" si="39"/>
        <v>0</v>
      </c>
      <c r="AZ68" s="34">
        <f t="shared" si="39"/>
        <v>0</v>
      </c>
      <c r="BA68" s="34">
        <f t="shared" si="39"/>
        <v>0</v>
      </c>
      <c r="BB68" s="34">
        <f t="shared" si="39"/>
        <v>0</v>
      </c>
      <c r="BC68" s="34">
        <f t="shared" si="39"/>
        <v>0</v>
      </c>
      <c r="BD68" s="34">
        <f t="shared" si="39"/>
        <v>0</v>
      </c>
    </row>
    <row r="69" spans="1:56" s="12" customFormat="1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0"/>
        <v>60</v>
      </c>
      <c r="G69" s="34">
        <f t="shared" si="38"/>
        <v>99</v>
      </c>
      <c r="H69" s="34">
        <f t="shared" si="38"/>
        <v>132</v>
      </c>
      <c r="I69" s="34">
        <f t="shared" si="38"/>
        <v>170</v>
      </c>
      <c r="J69" s="34">
        <f t="shared" si="38"/>
        <v>226</v>
      </c>
      <c r="K69" s="34">
        <f t="shared" si="38"/>
        <v>250</v>
      </c>
      <c r="L69" s="34">
        <f t="shared" si="38"/>
        <v>289</v>
      </c>
      <c r="M69" s="34">
        <f t="shared" si="38"/>
        <v>348</v>
      </c>
      <c r="N69" s="34">
        <f t="shared" si="38"/>
        <v>369</v>
      </c>
      <c r="O69" s="34">
        <f t="shared" si="38"/>
        <v>428</v>
      </c>
      <c r="P69" s="34">
        <f t="shared" si="38"/>
        <v>453</v>
      </c>
      <c r="Q69" s="34">
        <f t="shared" si="38"/>
        <v>0</v>
      </c>
      <c r="R69" s="34">
        <f t="shared" si="38"/>
        <v>95</v>
      </c>
      <c r="S69" s="34">
        <f t="shared" si="38"/>
        <v>116</v>
      </c>
      <c r="T69" s="34">
        <f t="shared" si="38"/>
        <v>151</v>
      </c>
      <c r="U69" s="34">
        <f t="shared" si="38"/>
        <v>191</v>
      </c>
      <c r="V69" s="34">
        <f t="shared" si="38"/>
        <v>232</v>
      </c>
      <c r="W69" s="34">
        <f t="shared" si="38"/>
        <v>272</v>
      </c>
      <c r="X69" s="34">
        <f t="shared" si="38"/>
        <v>333</v>
      </c>
      <c r="Y69" s="34">
        <f t="shared" si="38"/>
        <v>357</v>
      </c>
      <c r="Z69" s="34">
        <f t="shared" si="38"/>
        <v>401</v>
      </c>
      <c r="AA69" s="34">
        <f t="shared" si="38"/>
        <v>463</v>
      </c>
      <c r="AB69" s="34">
        <f t="shared" si="38"/>
        <v>484</v>
      </c>
      <c r="AC69" s="34">
        <f t="shared" si="38"/>
        <v>0</v>
      </c>
      <c r="AD69" s="34">
        <f t="shared" si="38"/>
        <v>103</v>
      </c>
      <c r="AE69" s="34">
        <f t="shared" si="38"/>
        <v>124</v>
      </c>
      <c r="AF69" s="34">
        <f t="shared" si="38"/>
        <v>182</v>
      </c>
      <c r="AG69" s="34">
        <f t="shared" si="38"/>
        <v>221</v>
      </c>
      <c r="AH69" s="34">
        <f t="shared" si="38"/>
        <v>245</v>
      </c>
      <c r="AI69" s="34">
        <f t="shared" si="38"/>
        <v>287</v>
      </c>
      <c r="AJ69" s="34">
        <f t="shared" si="38"/>
        <v>347</v>
      </c>
      <c r="AK69" s="34">
        <f t="shared" si="38"/>
        <v>367</v>
      </c>
      <c r="AL69" s="34">
        <f t="shared" si="39"/>
        <v>412</v>
      </c>
      <c r="AM69" s="34">
        <f t="shared" si="39"/>
        <v>456</v>
      </c>
      <c r="AN69" s="34">
        <f t="shared" si="39"/>
        <v>0</v>
      </c>
      <c r="AO69" s="34">
        <f t="shared" si="39"/>
        <v>0</v>
      </c>
      <c r="AP69" s="34">
        <f t="shared" si="39"/>
        <v>0</v>
      </c>
      <c r="AQ69" s="34">
        <f t="shared" si="39"/>
        <v>0</v>
      </c>
      <c r="AR69" s="34">
        <f t="shared" si="39"/>
        <v>0</v>
      </c>
      <c r="AS69" s="34">
        <f t="shared" si="39"/>
        <v>0</v>
      </c>
      <c r="AT69" s="34">
        <f t="shared" si="39"/>
        <v>0</v>
      </c>
      <c r="AU69" s="34">
        <f t="shared" si="39"/>
        <v>0</v>
      </c>
      <c r="AV69" s="34">
        <f t="shared" si="39"/>
        <v>0</v>
      </c>
      <c r="AW69" s="34">
        <f t="shared" si="39"/>
        <v>0</v>
      </c>
      <c r="AX69" s="34">
        <f t="shared" si="39"/>
        <v>0</v>
      </c>
      <c r="AY69" s="34">
        <f t="shared" si="39"/>
        <v>0</v>
      </c>
      <c r="AZ69" s="34">
        <f t="shared" si="39"/>
        <v>0</v>
      </c>
      <c r="BA69" s="34">
        <f t="shared" si="39"/>
        <v>0</v>
      </c>
      <c r="BB69" s="34">
        <f t="shared" si="39"/>
        <v>0</v>
      </c>
      <c r="BC69" s="34">
        <f t="shared" si="39"/>
        <v>0</v>
      </c>
      <c r="BD69" s="34">
        <f t="shared" si="39"/>
        <v>0</v>
      </c>
    </row>
    <row r="70" spans="1:56" s="12" customFormat="1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0"/>
        <v>48</v>
      </c>
      <c r="G70" s="34">
        <f t="shared" si="38"/>
        <v>76</v>
      </c>
      <c r="H70" s="34">
        <f t="shared" si="38"/>
        <v>97</v>
      </c>
      <c r="I70" s="34">
        <f t="shared" si="38"/>
        <v>119</v>
      </c>
      <c r="J70" s="34">
        <f t="shared" si="38"/>
        <v>145</v>
      </c>
      <c r="K70" s="34">
        <f t="shared" si="38"/>
        <v>168</v>
      </c>
      <c r="L70" s="34">
        <f t="shared" si="38"/>
        <v>189</v>
      </c>
      <c r="M70" s="34">
        <f t="shared" si="38"/>
        <v>216</v>
      </c>
      <c r="N70" s="34">
        <f t="shared" si="38"/>
        <v>236</v>
      </c>
      <c r="O70" s="34">
        <f t="shared" si="38"/>
        <v>256</v>
      </c>
      <c r="P70" s="34">
        <f t="shared" si="38"/>
        <v>275</v>
      </c>
      <c r="Q70" s="34">
        <f t="shared" si="38"/>
        <v>0</v>
      </c>
      <c r="R70" s="34">
        <f t="shared" si="38"/>
        <v>40</v>
      </c>
      <c r="S70" s="34">
        <f t="shared" si="38"/>
        <v>61</v>
      </c>
      <c r="T70" s="34">
        <f t="shared" si="38"/>
        <v>80</v>
      </c>
      <c r="U70" s="34">
        <f t="shared" si="38"/>
        <v>99</v>
      </c>
      <c r="V70" s="34">
        <f t="shared" si="38"/>
        <v>121</v>
      </c>
      <c r="W70" s="34">
        <f t="shared" si="38"/>
        <v>142</v>
      </c>
      <c r="X70" s="34">
        <f t="shared" si="38"/>
        <v>165</v>
      </c>
      <c r="Y70" s="34">
        <f t="shared" si="38"/>
        <v>188</v>
      </c>
      <c r="Z70" s="34">
        <f t="shared" si="38"/>
        <v>208</v>
      </c>
      <c r="AA70" s="34">
        <f t="shared" si="38"/>
        <v>230</v>
      </c>
      <c r="AB70" s="34">
        <f t="shared" si="38"/>
        <v>250</v>
      </c>
      <c r="AC70" s="34">
        <f t="shared" si="38"/>
        <v>0</v>
      </c>
      <c r="AD70" s="34">
        <f t="shared" si="38"/>
        <v>45</v>
      </c>
      <c r="AE70" s="34">
        <f t="shared" si="38"/>
        <v>66</v>
      </c>
      <c r="AF70" s="34">
        <f t="shared" si="38"/>
        <v>87</v>
      </c>
      <c r="AG70" s="34">
        <f t="shared" si="38"/>
        <v>108</v>
      </c>
      <c r="AH70" s="34">
        <f t="shared" si="38"/>
        <v>129</v>
      </c>
      <c r="AI70" s="34">
        <f t="shared" si="38"/>
        <v>152</v>
      </c>
      <c r="AJ70" s="34">
        <f t="shared" si="38"/>
        <v>177</v>
      </c>
      <c r="AK70" s="34">
        <f t="shared" si="38"/>
        <v>198</v>
      </c>
      <c r="AL70" s="34">
        <f t="shared" si="39"/>
        <v>221</v>
      </c>
      <c r="AM70" s="34">
        <f t="shared" si="39"/>
        <v>244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</row>
    <row r="71" spans="1:56" s="12" customFormat="1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0"/>
        <v>22</v>
      </c>
      <c r="G71" s="34">
        <f t="shared" si="38"/>
        <v>34</v>
      </c>
      <c r="H71" s="34">
        <f t="shared" si="38"/>
        <v>45</v>
      </c>
      <c r="I71" s="34">
        <f t="shared" si="38"/>
        <v>56</v>
      </c>
      <c r="J71" s="34">
        <f t="shared" si="38"/>
        <v>67</v>
      </c>
      <c r="K71" s="34">
        <f t="shared" si="38"/>
        <v>76</v>
      </c>
      <c r="L71" s="34">
        <f t="shared" si="38"/>
        <v>86</v>
      </c>
      <c r="M71" s="34">
        <f t="shared" si="38"/>
        <v>95</v>
      </c>
      <c r="N71" s="34">
        <f t="shared" si="38"/>
        <v>104</v>
      </c>
      <c r="O71" s="34">
        <f t="shared" si="38"/>
        <v>113</v>
      </c>
      <c r="P71" s="34">
        <f t="shared" si="38"/>
        <v>126</v>
      </c>
      <c r="Q71" s="34">
        <f t="shared" si="38"/>
        <v>0</v>
      </c>
      <c r="R71" s="34">
        <f t="shared" si="38"/>
        <v>17</v>
      </c>
      <c r="S71" s="34">
        <f t="shared" si="38"/>
        <v>25</v>
      </c>
      <c r="T71" s="34">
        <f t="shared" si="38"/>
        <v>35</v>
      </c>
      <c r="U71" s="34">
        <f t="shared" si="38"/>
        <v>43</v>
      </c>
      <c r="V71" s="34">
        <f t="shared" si="38"/>
        <v>52</v>
      </c>
      <c r="W71" s="34">
        <f t="shared" si="38"/>
        <v>60</v>
      </c>
      <c r="X71" s="34">
        <f t="shared" si="38"/>
        <v>68</v>
      </c>
      <c r="Y71" s="34">
        <f t="shared" si="38"/>
        <v>75</v>
      </c>
      <c r="Z71" s="34">
        <f t="shared" si="38"/>
        <v>82</v>
      </c>
      <c r="AA71" s="34">
        <f t="shared" si="38"/>
        <v>89</v>
      </c>
      <c r="AB71" s="34">
        <f t="shared" si="38"/>
        <v>96</v>
      </c>
      <c r="AC71" s="34">
        <f t="shared" si="38"/>
        <v>0</v>
      </c>
      <c r="AD71" s="34">
        <f t="shared" si="38"/>
        <v>12</v>
      </c>
      <c r="AE71" s="34">
        <f t="shared" si="38"/>
        <v>19</v>
      </c>
      <c r="AF71" s="34">
        <f t="shared" si="38"/>
        <v>27</v>
      </c>
      <c r="AG71" s="34">
        <f t="shared" si="38"/>
        <v>33</v>
      </c>
      <c r="AH71" s="34">
        <f t="shared" si="38"/>
        <v>39</v>
      </c>
      <c r="AI71" s="34">
        <f t="shared" si="38"/>
        <v>45</v>
      </c>
      <c r="AJ71" s="34">
        <f t="shared" si="38"/>
        <v>51</v>
      </c>
      <c r="AK71" s="34">
        <f t="shared" si="38"/>
        <v>56</v>
      </c>
      <c r="AL71" s="34">
        <f t="shared" si="39"/>
        <v>62</v>
      </c>
      <c r="AM71" s="34">
        <f t="shared" si="39"/>
        <v>67</v>
      </c>
      <c r="AN71" s="34">
        <f t="shared" si="39"/>
        <v>0</v>
      </c>
      <c r="AO71" s="34">
        <f t="shared" si="39"/>
        <v>0</v>
      </c>
      <c r="AP71" s="34">
        <f t="shared" si="39"/>
        <v>0</v>
      </c>
      <c r="AQ71" s="34">
        <f t="shared" si="39"/>
        <v>0</v>
      </c>
      <c r="AR71" s="34">
        <f t="shared" si="39"/>
        <v>0</v>
      </c>
      <c r="AS71" s="34">
        <f t="shared" si="39"/>
        <v>0</v>
      </c>
      <c r="AT71" s="34">
        <f t="shared" si="39"/>
        <v>0</v>
      </c>
      <c r="AU71" s="34">
        <f t="shared" si="39"/>
        <v>0</v>
      </c>
      <c r="AV71" s="34">
        <f t="shared" si="39"/>
        <v>0</v>
      </c>
      <c r="AW71" s="34">
        <f t="shared" si="39"/>
        <v>0</v>
      </c>
      <c r="AX71" s="34">
        <f t="shared" si="39"/>
        <v>0</v>
      </c>
      <c r="AY71" s="34">
        <f t="shared" si="39"/>
        <v>0</v>
      </c>
      <c r="AZ71" s="34">
        <f t="shared" si="39"/>
        <v>0</v>
      </c>
      <c r="BA71" s="34">
        <f t="shared" si="39"/>
        <v>0</v>
      </c>
      <c r="BB71" s="34">
        <f t="shared" si="39"/>
        <v>0</v>
      </c>
      <c r="BC71" s="34">
        <f t="shared" si="39"/>
        <v>0</v>
      </c>
      <c r="BD71" s="34">
        <f t="shared" si="39"/>
        <v>0</v>
      </c>
    </row>
    <row r="72" spans="1:56" s="12" customFormat="1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0"/>
        <v>40</v>
      </c>
      <c r="G72" s="34">
        <f t="shared" si="38"/>
        <v>60</v>
      </c>
      <c r="H72" s="34">
        <f t="shared" si="38"/>
        <v>80</v>
      </c>
      <c r="I72" s="34">
        <f t="shared" si="38"/>
        <v>100</v>
      </c>
      <c r="J72" s="34">
        <f t="shared" si="38"/>
        <v>123</v>
      </c>
      <c r="K72" s="34">
        <f t="shared" si="38"/>
        <v>148</v>
      </c>
      <c r="L72" s="34">
        <f t="shared" si="38"/>
        <v>176</v>
      </c>
      <c r="M72" s="34">
        <f t="shared" si="38"/>
        <v>202</v>
      </c>
      <c r="N72" s="34">
        <f t="shared" si="38"/>
        <v>226</v>
      </c>
      <c r="O72" s="34">
        <f t="shared" si="38"/>
        <v>246</v>
      </c>
      <c r="P72" s="34">
        <f t="shared" si="38"/>
        <v>266</v>
      </c>
      <c r="Q72" s="34">
        <f t="shared" si="38"/>
        <v>0</v>
      </c>
      <c r="R72" s="34">
        <f t="shared" si="38"/>
        <v>46</v>
      </c>
      <c r="S72" s="34">
        <f t="shared" si="38"/>
        <v>63</v>
      </c>
      <c r="T72" s="34">
        <f t="shared" si="38"/>
        <v>83</v>
      </c>
      <c r="U72" s="34">
        <f t="shared" si="38"/>
        <v>99.6</v>
      </c>
      <c r="V72" s="34">
        <f t="shared" si="38"/>
        <v>125</v>
      </c>
      <c r="W72" s="34">
        <f t="shared" si="38"/>
        <v>150</v>
      </c>
      <c r="X72" s="34">
        <f t="shared" si="38"/>
        <v>178</v>
      </c>
      <c r="Y72" s="34">
        <f t="shared" si="38"/>
        <v>201</v>
      </c>
      <c r="Z72" s="34">
        <f t="shared" si="38"/>
        <v>221</v>
      </c>
      <c r="AA72" s="34">
        <f t="shared" si="38"/>
        <v>241</v>
      </c>
      <c r="AB72" s="34">
        <f t="shared" si="38"/>
        <v>258</v>
      </c>
      <c r="AC72" s="34">
        <f t="shared" si="38"/>
        <v>0</v>
      </c>
      <c r="AD72" s="34">
        <f t="shared" si="38"/>
        <v>47</v>
      </c>
      <c r="AE72" s="34">
        <f t="shared" si="38"/>
        <v>68</v>
      </c>
      <c r="AF72" s="34">
        <f t="shared" si="38"/>
        <v>83</v>
      </c>
      <c r="AG72" s="34">
        <f t="shared" si="38"/>
        <v>100</v>
      </c>
      <c r="AH72" s="34">
        <f t="shared" si="38"/>
        <v>123</v>
      </c>
      <c r="AI72" s="34">
        <f t="shared" si="38"/>
        <v>152</v>
      </c>
      <c r="AJ72" s="34">
        <f t="shared" si="38"/>
        <v>175</v>
      </c>
      <c r="AK72" s="34">
        <f t="shared" si="38"/>
        <v>194</v>
      </c>
      <c r="AL72" s="34">
        <f t="shared" si="39"/>
        <v>216</v>
      </c>
      <c r="AM72" s="34">
        <f t="shared" si="39"/>
        <v>240</v>
      </c>
      <c r="AN72" s="34">
        <f t="shared" si="39"/>
        <v>0</v>
      </c>
      <c r="AO72" s="34">
        <f t="shared" si="39"/>
        <v>0</v>
      </c>
      <c r="AP72" s="34">
        <f t="shared" si="39"/>
        <v>0</v>
      </c>
      <c r="AQ72" s="34">
        <f t="shared" si="39"/>
        <v>0</v>
      </c>
      <c r="AR72" s="34">
        <f t="shared" si="39"/>
        <v>0</v>
      </c>
      <c r="AS72" s="34">
        <f t="shared" si="39"/>
        <v>0</v>
      </c>
      <c r="AT72" s="34">
        <f t="shared" si="39"/>
        <v>0</v>
      </c>
      <c r="AU72" s="34">
        <f t="shared" si="39"/>
        <v>0</v>
      </c>
      <c r="AV72" s="34">
        <f t="shared" si="39"/>
        <v>0</v>
      </c>
      <c r="AW72" s="34">
        <f t="shared" si="39"/>
        <v>0</v>
      </c>
      <c r="AX72" s="34">
        <f t="shared" si="39"/>
        <v>0</v>
      </c>
      <c r="AY72" s="34">
        <f t="shared" si="39"/>
        <v>0</v>
      </c>
      <c r="AZ72" s="34">
        <f t="shared" si="39"/>
        <v>0</v>
      </c>
      <c r="BA72" s="34">
        <f t="shared" si="39"/>
        <v>0</v>
      </c>
      <c r="BB72" s="34">
        <f t="shared" si="39"/>
        <v>0</v>
      </c>
      <c r="BC72" s="34">
        <f t="shared" si="39"/>
        <v>0</v>
      </c>
      <c r="BD72" s="34">
        <f t="shared" si="39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0"/>
        <v>n/a</v>
      </c>
      <c r="G73" s="45">
        <f t="shared" si="38"/>
        <v>-1</v>
      </c>
      <c r="H73" s="45">
        <f t="shared" si="38"/>
        <v>-1</v>
      </c>
      <c r="I73" s="45">
        <f t="shared" si="38"/>
        <v>-1</v>
      </c>
      <c r="J73" s="45">
        <f t="shared" si="38"/>
        <v>-2</v>
      </c>
      <c r="K73" s="45" t="str">
        <f t="shared" si="38"/>
        <v>n/a</v>
      </c>
      <c r="L73" s="45" t="str">
        <f t="shared" si="38"/>
        <v>n/a</v>
      </c>
      <c r="M73" s="45" t="str">
        <f t="shared" si="38"/>
        <v>n/a</v>
      </c>
      <c r="N73" s="45" t="str">
        <f t="shared" si="38"/>
        <v>n/a</v>
      </c>
      <c r="O73" s="45" t="str">
        <f t="shared" si="38"/>
        <v>n/a</v>
      </c>
      <c r="P73" s="45">
        <f t="shared" si="38"/>
        <v>5</v>
      </c>
      <c r="Q73" s="45">
        <f t="shared" si="38"/>
        <v>0</v>
      </c>
      <c r="R73" s="45" t="str">
        <f t="shared" si="38"/>
        <v>n/a</v>
      </c>
      <c r="S73" s="45" t="str">
        <f t="shared" si="38"/>
        <v>n/a</v>
      </c>
      <c r="T73" s="45" t="str">
        <f t="shared" si="38"/>
        <v>n/a</v>
      </c>
      <c r="U73" s="45" t="str">
        <f t="shared" si="38"/>
        <v>n/a</v>
      </c>
      <c r="V73" s="45" t="str">
        <f t="shared" si="38"/>
        <v>n/a</v>
      </c>
      <c r="W73" s="45" t="str">
        <f t="shared" si="38"/>
        <v>n/a</v>
      </c>
      <c r="X73" s="45" t="str">
        <f t="shared" si="38"/>
        <v>n/a</v>
      </c>
      <c r="Y73" s="45">
        <f t="shared" si="38"/>
        <v>5</v>
      </c>
      <c r="Z73" s="45">
        <f t="shared" si="38"/>
        <v>5</v>
      </c>
      <c r="AA73" s="45">
        <f t="shared" si="38"/>
        <v>5</v>
      </c>
      <c r="AB73" s="45">
        <f t="shared" si="38"/>
        <v>0</v>
      </c>
      <c r="AC73" s="45">
        <f t="shared" si="38"/>
        <v>0</v>
      </c>
      <c r="AD73" s="45" t="str">
        <f t="shared" si="38"/>
        <v>n/a</v>
      </c>
      <c r="AE73" s="45">
        <f t="shared" si="38"/>
        <v>-5</v>
      </c>
      <c r="AF73" s="45">
        <f t="shared" si="38"/>
        <v>-5</v>
      </c>
      <c r="AG73" s="45">
        <f t="shared" si="38"/>
        <v>-5</v>
      </c>
      <c r="AH73" s="45">
        <f t="shared" si="38"/>
        <v>-15</v>
      </c>
      <c r="AI73" s="45">
        <f t="shared" si="38"/>
        <v>-15</v>
      </c>
      <c r="AJ73" s="45">
        <f t="shared" si="38"/>
        <v>-15</v>
      </c>
      <c r="AK73" s="45">
        <f t="shared" si="38"/>
        <v>-82</v>
      </c>
      <c r="AL73" s="45">
        <f t="shared" si="39"/>
        <v>-82</v>
      </c>
      <c r="AM73" s="45">
        <f t="shared" si="39"/>
        <v>-82</v>
      </c>
      <c r="AN73" s="45">
        <f t="shared" si="39"/>
        <v>0</v>
      </c>
      <c r="AO73" s="45">
        <f t="shared" si="39"/>
        <v>0</v>
      </c>
      <c r="AP73" s="45">
        <f t="shared" si="39"/>
        <v>0</v>
      </c>
      <c r="AQ73" s="45">
        <f t="shared" si="39"/>
        <v>0</v>
      </c>
      <c r="AR73" s="45">
        <f t="shared" si="39"/>
        <v>0</v>
      </c>
      <c r="AS73" s="45">
        <f t="shared" si="39"/>
        <v>0</v>
      </c>
      <c r="AT73" s="45">
        <f t="shared" si="39"/>
        <v>0</v>
      </c>
      <c r="AU73" s="45">
        <f t="shared" si="39"/>
        <v>0</v>
      </c>
      <c r="AV73" s="45">
        <f t="shared" si="39"/>
        <v>0</v>
      </c>
      <c r="AW73" s="45">
        <f t="shared" si="39"/>
        <v>0</v>
      </c>
      <c r="AX73" s="45">
        <f t="shared" si="39"/>
        <v>0</v>
      </c>
      <c r="AY73" s="45">
        <f t="shared" si="39"/>
        <v>0</v>
      </c>
      <c r="AZ73" s="45">
        <f t="shared" si="39"/>
        <v>0</v>
      </c>
      <c r="BA73" s="45">
        <f t="shared" si="39"/>
        <v>0</v>
      </c>
      <c r="BB73" s="45">
        <f t="shared" si="39"/>
        <v>0</v>
      </c>
      <c r="BC73" s="45">
        <f t="shared" si="39"/>
        <v>0</v>
      </c>
      <c r="BD73" s="45">
        <f t="shared" si="39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0"/>
        <v>n/a</v>
      </c>
      <c r="G74" s="45" t="str">
        <f t="shared" si="38"/>
        <v>n/a</v>
      </c>
      <c r="H74" s="45" t="str">
        <f t="shared" si="38"/>
        <v>n/a</v>
      </c>
      <c r="I74" s="45" t="str">
        <f t="shared" si="38"/>
        <v>n/a</v>
      </c>
      <c r="J74" s="45">
        <f t="shared" si="38"/>
        <v>6</v>
      </c>
      <c r="K74" s="45" t="str">
        <f t="shared" si="38"/>
        <v>n/a</v>
      </c>
      <c r="L74" s="45" t="str">
        <f t="shared" si="38"/>
        <v>n/a</v>
      </c>
      <c r="M74" s="45">
        <f t="shared" si="38"/>
        <v>-39</v>
      </c>
      <c r="N74" s="45">
        <f t="shared" si="38"/>
        <v>-39</v>
      </c>
      <c r="O74" s="45">
        <f t="shared" si="38"/>
        <v>-39</v>
      </c>
      <c r="P74" s="45">
        <f t="shared" si="38"/>
        <v>-38</v>
      </c>
      <c r="Q74" s="45">
        <f t="shared" si="38"/>
        <v>0</v>
      </c>
      <c r="R74" s="45" t="str">
        <f t="shared" si="38"/>
        <v>n/a</v>
      </c>
      <c r="S74" s="45" t="str">
        <f t="shared" si="38"/>
        <v>n/a</v>
      </c>
      <c r="T74" s="45" t="str">
        <f t="shared" si="38"/>
        <v>n/a</v>
      </c>
      <c r="U74" s="45" t="str">
        <f t="shared" si="38"/>
        <v>n/a</v>
      </c>
      <c r="V74" s="45" t="str">
        <f t="shared" si="38"/>
        <v>n/a</v>
      </c>
      <c r="W74" s="45" t="str">
        <f t="shared" si="38"/>
        <v>n/a</v>
      </c>
      <c r="X74" s="45" t="str">
        <f t="shared" si="38"/>
        <v>n/a</v>
      </c>
      <c r="Y74" s="45" t="str">
        <f t="shared" si="38"/>
        <v>n/a</v>
      </c>
      <c r="Z74" s="45" t="str">
        <f t="shared" si="38"/>
        <v>n/a</v>
      </c>
      <c r="AA74" s="45" t="str">
        <f t="shared" si="38"/>
        <v>n/a</v>
      </c>
      <c r="AB74" s="45">
        <f t="shared" si="38"/>
        <v>24</v>
      </c>
      <c r="AC74" s="45">
        <f t="shared" si="38"/>
        <v>0</v>
      </c>
      <c r="AD74" s="45" t="str">
        <f t="shared" si="38"/>
        <v>n/a</v>
      </c>
      <c r="AE74" s="45" t="str">
        <f t="shared" si="38"/>
        <v>n/a</v>
      </c>
      <c r="AF74" s="45" t="str">
        <f t="shared" si="38"/>
        <v>n/a</v>
      </c>
      <c r="AG74" s="45" t="str">
        <f t="shared" si="38"/>
        <v>n/a</v>
      </c>
      <c r="AH74" s="45">
        <f t="shared" si="38"/>
        <v>-11</v>
      </c>
      <c r="AI74" s="45">
        <f t="shared" si="38"/>
        <v>-11</v>
      </c>
      <c r="AJ74" s="45">
        <f t="shared" si="38"/>
        <v>-9</v>
      </c>
      <c r="AK74" s="45">
        <f t="shared" si="38"/>
        <v>-10</v>
      </c>
      <c r="AL74" s="45">
        <f t="shared" si="39"/>
        <v>-10</v>
      </c>
      <c r="AM74" s="45">
        <f t="shared" si="39"/>
        <v>-9</v>
      </c>
      <c r="AN74" s="45">
        <f t="shared" si="39"/>
        <v>0</v>
      </c>
      <c r="AO74" s="45">
        <f t="shared" si="39"/>
        <v>0</v>
      </c>
      <c r="AP74" s="45">
        <f t="shared" si="39"/>
        <v>0</v>
      </c>
      <c r="AQ74" s="45">
        <f t="shared" si="39"/>
        <v>0</v>
      </c>
      <c r="AR74" s="45">
        <f t="shared" si="39"/>
        <v>0</v>
      </c>
      <c r="AS74" s="45">
        <f t="shared" si="39"/>
        <v>0</v>
      </c>
      <c r="AT74" s="45">
        <f t="shared" si="39"/>
        <v>0</v>
      </c>
      <c r="AU74" s="45">
        <f t="shared" si="39"/>
        <v>0</v>
      </c>
      <c r="AV74" s="45">
        <f t="shared" si="39"/>
        <v>0</v>
      </c>
      <c r="AW74" s="45">
        <f t="shared" si="39"/>
        <v>0</v>
      </c>
      <c r="AX74" s="45">
        <f t="shared" si="39"/>
        <v>0</v>
      </c>
      <c r="AY74" s="45">
        <f t="shared" si="39"/>
        <v>0</v>
      </c>
      <c r="AZ74" s="45">
        <f t="shared" si="39"/>
        <v>0</v>
      </c>
      <c r="BA74" s="45">
        <f t="shared" si="39"/>
        <v>0</v>
      </c>
      <c r="BB74" s="45">
        <f t="shared" si="39"/>
        <v>0</v>
      </c>
      <c r="BC74" s="45">
        <f t="shared" si="39"/>
        <v>0</v>
      </c>
      <c r="BD74" s="45">
        <f t="shared" si="39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0"/>
        <v>n/a</v>
      </c>
      <c r="G75" s="56" t="str">
        <f t="shared" si="38"/>
        <v>n/a</v>
      </c>
      <c r="H75" s="56" t="str">
        <f t="shared" si="38"/>
        <v>n/a</v>
      </c>
      <c r="I75" s="56" t="str">
        <f t="shared" si="38"/>
        <v>n/a</v>
      </c>
      <c r="J75" s="56">
        <f t="shared" si="38"/>
        <v>556.55600000000004</v>
      </c>
      <c r="K75" s="56" t="str">
        <f t="shared" si="38"/>
        <v>n/a</v>
      </c>
      <c r="L75" s="56" t="str">
        <f t="shared" si="38"/>
        <v>n/a</v>
      </c>
      <c r="M75" s="56" t="str">
        <f t="shared" si="38"/>
        <v>n/a</v>
      </c>
      <c r="N75" s="56" t="str">
        <f t="shared" si="38"/>
        <v>n/a</v>
      </c>
      <c r="O75" s="56" t="str">
        <f t="shared" si="38"/>
        <v>n/a</v>
      </c>
      <c r="P75" s="56">
        <f t="shared" si="38"/>
        <v>1058</v>
      </c>
      <c r="Q75" s="56">
        <f t="shared" si="38"/>
        <v>0</v>
      </c>
      <c r="R75" s="56" t="str">
        <f t="shared" si="38"/>
        <v>n/a</v>
      </c>
      <c r="S75" s="56" t="str">
        <f t="shared" si="38"/>
        <v>n/a</v>
      </c>
      <c r="T75" s="56" t="str">
        <f t="shared" si="38"/>
        <v>n/a</v>
      </c>
      <c r="U75" s="56" t="str">
        <f t="shared" si="38"/>
        <v>n/a</v>
      </c>
      <c r="V75" s="56" t="str">
        <f t="shared" si="38"/>
        <v>n/a</v>
      </c>
      <c r="W75" s="56" t="str">
        <f t="shared" si="38"/>
        <v>n/a</v>
      </c>
      <c r="X75" s="56" t="str">
        <f t="shared" si="38"/>
        <v>n/a</v>
      </c>
      <c r="Y75" s="56" t="str">
        <f t="shared" si="38"/>
        <v>n/a</v>
      </c>
      <c r="Z75" s="56" t="str">
        <f t="shared" si="38"/>
        <v>n/a</v>
      </c>
      <c r="AA75" s="56" t="str">
        <f t="shared" si="38"/>
        <v>n/a</v>
      </c>
      <c r="AB75" s="56" t="str">
        <f t="shared" si="38"/>
        <v>n/a</v>
      </c>
      <c r="AC75" s="56">
        <f t="shared" ref="G75:AK78" si="41">IFERROR(AC27-AC51, "n/a")</f>
        <v>0</v>
      </c>
      <c r="AD75" s="56" t="str">
        <f t="shared" si="41"/>
        <v>n/a</v>
      </c>
      <c r="AE75" s="56" t="str">
        <f t="shared" si="41"/>
        <v>n/a</v>
      </c>
      <c r="AF75" s="56" t="str">
        <f t="shared" si="41"/>
        <v>n/a</v>
      </c>
      <c r="AG75" s="56" t="str">
        <f t="shared" si="41"/>
        <v>n/a</v>
      </c>
      <c r="AH75" s="56">
        <f t="shared" si="41"/>
        <v>572</v>
      </c>
      <c r="AI75" s="56">
        <f t="shared" si="41"/>
        <v>652</v>
      </c>
      <c r="AJ75" s="56">
        <f t="shared" si="41"/>
        <v>754</v>
      </c>
      <c r="AK75" s="56">
        <f t="shared" si="41"/>
        <v>813</v>
      </c>
      <c r="AL75" s="56">
        <f t="shared" ref="AL75:BD75" si="42">IFERROR(AL27-AL51, "n/a")</f>
        <v>897</v>
      </c>
      <c r="AM75" s="56">
        <f t="shared" si="42"/>
        <v>997</v>
      </c>
      <c r="AN75" s="56">
        <f t="shared" si="42"/>
        <v>0</v>
      </c>
      <c r="AO75" s="56">
        <f t="shared" si="42"/>
        <v>0</v>
      </c>
      <c r="AP75" s="56">
        <f t="shared" si="42"/>
        <v>0</v>
      </c>
      <c r="AQ75" s="56">
        <f t="shared" si="42"/>
        <v>0</v>
      </c>
      <c r="AR75" s="56">
        <f t="shared" si="42"/>
        <v>0</v>
      </c>
      <c r="AS75" s="56">
        <f t="shared" si="42"/>
        <v>0</v>
      </c>
      <c r="AT75" s="56">
        <f t="shared" si="42"/>
        <v>0</v>
      </c>
      <c r="AU75" s="56">
        <f t="shared" si="42"/>
        <v>0</v>
      </c>
      <c r="AV75" s="56">
        <f t="shared" si="42"/>
        <v>0</v>
      </c>
      <c r="AW75" s="56">
        <f t="shared" si="42"/>
        <v>0</v>
      </c>
      <c r="AX75" s="56">
        <f t="shared" si="42"/>
        <v>0</v>
      </c>
      <c r="AY75" s="56">
        <f t="shared" si="42"/>
        <v>0</v>
      </c>
      <c r="AZ75" s="56">
        <f t="shared" si="42"/>
        <v>0</v>
      </c>
      <c r="BA75" s="56">
        <f t="shared" si="42"/>
        <v>0</v>
      </c>
      <c r="BB75" s="56">
        <f t="shared" si="42"/>
        <v>0</v>
      </c>
      <c r="BC75" s="56">
        <f t="shared" si="42"/>
        <v>0</v>
      </c>
      <c r="BD75" s="56">
        <f t="shared" si="42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0"/>
        <v>n/a</v>
      </c>
      <c r="G76" s="56">
        <f t="shared" si="41"/>
        <v>245</v>
      </c>
      <c r="H76" s="56">
        <f t="shared" si="41"/>
        <v>328</v>
      </c>
      <c r="I76" s="56">
        <f t="shared" si="41"/>
        <v>463.92599999999999</v>
      </c>
      <c r="J76" s="56" t="str">
        <f t="shared" si="41"/>
        <v>n/a</v>
      </c>
      <c r="K76" s="56" t="str">
        <f t="shared" si="41"/>
        <v>n/a</v>
      </c>
      <c r="L76" s="56" t="str">
        <f t="shared" si="41"/>
        <v>n/a</v>
      </c>
      <c r="M76" s="56">
        <f t="shared" si="41"/>
        <v>843</v>
      </c>
      <c r="N76" s="56">
        <f t="shared" si="41"/>
        <v>913</v>
      </c>
      <c r="O76" s="56">
        <f t="shared" si="41"/>
        <v>983</v>
      </c>
      <c r="P76" s="56" t="str">
        <f t="shared" si="41"/>
        <v>n/a</v>
      </c>
      <c r="Q76" s="56">
        <f t="shared" si="41"/>
        <v>0</v>
      </c>
      <c r="R76" s="56" t="str">
        <f t="shared" si="41"/>
        <v>n/a</v>
      </c>
      <c r="S76" s="56" t="str">
        <f t="shared" si="41"/>
        <v>n/a</v>
      </c>
      <c r="T76" s="56" t="str">
        <f t="shared" si="41"/>
        <v>n/a</v>
      </c>
      <c r="U76" s="56" t="str">
        <f t="shared" si="41"/>
        <v>n/a</v>
      </c>
      <c r="V76" s="56" t="str">
        <f t="shared" si="41"/>
        <v>n/a</v>
      </c>
      <c r="W76" s="56" t="str">
        <f t="shared" si="41"/>
        <v>n/a</v>
      </c>
      <c r="X76" s="56" t="str">
        <f t="shared" si="41"/>
        <v>n/a</v>
      </c>
      <c r="Y76" s="56">
        <f t="shared" si="41"/>
        <v>834</v>
      </c>
      <c r="Z76" s="56">
        <f t="shared" si="41"/>
        <v>914</v>
      </c>
      <c r="AA76" s="56">
        <f t="shared" si="41"/>
        <v>1024</v>
      </c>
      <c r="AB76" s="56" t="str">
        <f t="shared" si="41"/>
        <v>n/a</v>
      </c>
      <c r="AC76" s="56">
        <f t="shared" si="41"/>
        <v>0</v>
      </c>
      <c r="AD76" s="56" t="str">
        <f t="shared" si="41"/>
        <v>n/a</v>
      </c>
      <c r="AE76" s="56">
        <f t="shared" si="41"/>
        <v>275</v>
      </c>
      <c r="AF76" s="56">
        <f t="shared" si="41"/>
        <v>353</v>
      </c>
      <c r="AG76" s="56">
        <f t="shared" si="41"/>
        <v>485</v>
      </c>
      <c r="AH76" s="56" t="str">
        <f t="shared" si="41"/>
        <v>n/a</v>
      </c>
      <c r="AI76" s="56" t="str">
        <f t="shared" si="41"/>
        <v>n/a</v>
      </c>
      <c r="AJ76" s="56" t="str">
        <f t="shared" si="41"/>
        <v>n/a</v>
      </c>
      <c r="AK76" s="56" t="str">
        <f t="shared" si="41"/>
        <v>n/a</v>
      </c>
      <c r="AL76" s="56" t="str">
        <f t="shared" ref="AL76:BD76" si="43">IFERROR(AL28-AL52, "n/a")</f>
        <v>n/a</v>
      </c>
      <c r="AM76" s="56" t="str">
        <f t="shared" si="43"/>
        <v>n/a</v>
      </c>
      <c r="AN76" s="56">
        <f t="shared" si="43"/>
        <v>0</v>
      </c>
      <c r="AO76" s="56">
        <f t="shared" si="43"/>
        <v>0</v>
      </c>
      <c r="AP76" s="56">
        <f t="shared" si="43"/>
        <v>0</v>
      </c>
      <c r="AQ76" s="56">
        <f t="shared" si="43"/>
        <v>0</v>
      </c>
      <c r="AR76" s="56">
        <f t="shared" si="43"/>
        <v>0</v>
      </c>
      <c r="AS76" s="56">
        <f t="shared" si="43"/>
        <v>0</v>
      </c>
      <c r="AT76" s="56">
        <f t="shared" si="43"/>
        <v>0</v>
      </c>
      <c r="AU76" s="56">
        <f t="shared" si="43"/>
        <v>0</v>
      </c>
      <c r="AV76" s="56">
        <f t="shared" si="43"/>
        <v>0</v>
      </c>
      <c r="AW76" s="56">
        <f t="shared" si="43"/>
        <v>0</v>
      </c>
      <c r="AX76" s="56">
        <f t="shared" si="43"/>
        <v>0</v>
      </c>
      <c r="AY76" s="56">
        <f t="shared" si="43"/>
        <v>0</v>
      </c>
      <c r="AZ76" s="56">
        <f t="shared" si="43"/>
        <v>0</v>
      </c>
      <c r="BA76" s="56">
        <f t="shared" si="43"/>
        <v>0</v>
      </c>
      <c r="BB76" s="56">
        <f t="shared" si="43"/>
        <v>0</v>
      </c>
      <c r="BC76" s="56">
        <f t="shared" si="43"/>
        <v>0</v>
      </c>
      <c r="BD76" s="56">
        <f t="shared" si="43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0"/>
        <v>147</v>
      </c>
      <c r="G77" s="56">
        <f t="shared" si="41"/>
        <v>244</v>
      </c>
      <c r="H77" s="56">
        <f t="shared" si="41"/>
        <v>327</v>
      </c>
      <c r="I77" s="56">
        <f t="shared" si="41"/>
        <v>462.92599999999999</v>
      </c>
      <c r="J77" s="56">
        <f t="shared" si="41"/>
        <v>560.55600000000004</v>
      </c>
      <c r="K77" s="56">
        <f t="shared" si="41"/>
        <v>672</v>
      </c>
      <c r="L77" s="56">
        <f t="shared" si="41"/>
        <v>718</v>
      </c>
      <c r="M77" s="56">
        <f t="shared" si="41"/>
        <v>804</v>
      </c>
      <c r="N77" s="56">
        <f t="shared" si="41"/>
        <v>874</v>
      </c>
      <c r="O77" s="56">
        <f t="shared" si="41"/>
        <v>944</v>
      </c>
      <c r="P77" s="56">
        <f t="shared" si="41"/>
        <v>1025</v>
      </c>
      <c r="Q77" s="56">
        <f t="shared" si="41"/>
        <v>0</v>
      </c>
      <c r="R77" s="56">
        <f t="shared" si="41"/>
        <v>178</v>
      </c>
      <c r="S77" s="56">
        <f t="shared" si="41"/>
        <v>283</v>
      </c>
      <c r="T77" s="56">
        <f t="shared" si="41"/>
        <v>350</v>
      </c>
      <c r="U77" s="56">
        <f t="shared" si="41"/>
        <v>483</v>
      </c>
      <c r="V77" s="56">
        <f t="shared" si="41"/>
        <v>603</v>
      </c>
      <c r="W77" s="56">
        <f t="shared" si="41"/>
        <v>687</v>
      </c>
      <c r="X77" s="56">
        <f t="shared" si="41"/>
        <v>783</v>
      </c>
      <c r="Y77" s="56">
        <f t="shared" si="41"/>
        <v>839</v>
      </c>
      <c r="Z77" s="56">
        <f t="shared" si="41"/>
        <v>919</v>
      </c>
      <c r="AA77" s="56">
        <f t="shared" si="41"/>
        <v>1029</v>
      </c>
      <c r="AB77" s="56">
        <f t="shared" si="41"/>
        <v>1056</v>
      </c>
      <c r="AC77" s="56">
        <f t="shared" si="41"/>
        <v>0</v>
      </c>
      <c r="AD77" s="56">
        <f t="shared" si="41"/>
        <v>188</v>
      </c>
      <c r="AE77" s="56">
        <f t="shared" si="41"/>
        <v>270</v>
      </c>
      <c r="AF77" s="56">
        <f t="shared" si="41"/>
        <v>348</v>
      </c>
      <c r="AG77" s="56">
        <f t="shared" si="41"/>
        <v>480</v>
      </c>
      <c r="AH77" s="56">
        <f t="shared" si="41"/>
        <v>546</v>
      </c>
      <c r="AI77" s="56">
        <f t="shared" si="41"/>
        <v>626</v>
      </c>
      <c r="AJ77" s="56">
        <f t="shared" si="41"/>
        <v>730</v>
      </c>
      <c r="AK77" s="56">
        <f t="shared" si="41"/>
        <v>721</v>
      </c>
      <c r="AL77" s="56">
        <f t="shared" ref="AL77:BD77" si="44">IFERROR(AL29-AL53, "n/a")</f>
        <v>805</v>
      </c>
      <c r="AM77" s="56">
        <f t="shared" si="44"/>
        <v>906</v>
      </c>
      <c r="AN77" s="56">
        <f t="shared" si="44"/>
        <v>0</v>
      </c>
      <c r="AO77" s="56">
        <f t="shared" si="44"/>
        <v>0</v>
      </c>
      <c r="AP77" s="56">
        <f t="shared" si="44"/>
        <v>0</v>
      </c>
      <c r="AQ77" s="56">
        <f t="shared" si="44"/>
        <v>0</v>
      </c>
      <c r="AR77" s="56">
        <f t="shared" si="44"/>
        <v>0</v>
      </c>
      <c r="AS77" s="56">
        <f t="shared" si="44"/>
        <v>0</v>
      </c>
      <c r="AT77" s="56">
        <f t="shared" si="44"/>
        <v>0</v>
      </c>
      <c r="AU77" s="56">
        <f t="shared" si="44"/>
        <v>0</v>
      </c>
      <c r="AV77" s="56">
        <f t="shared" si="44"/>
        <v>0</v>
      </c>
      <c r="AW77" s="56">
        <f t="shared" si="44"/>
        <v>0</v>
      </c>
      <c r="AX77" s="56">
        <f t="shared" si="44"/>
        <v>0</v>
      </c>
      <c r="AY77" s="56">
        <f t="shared" si="44"/>
        <v>0</v>
      </c>
      <c r="AZ77" s="56">
        <f t="shared" si="44"/>
        <v>0</v>
      </c>
      <c r="BA77" s="56">
        <f t="shared" si="44"/>
        <v>0</v>
      </c>
      <c r="BB77" s="56">
        <f t="shared" si="44"/>
        <v>0</v>
      </c>
      <c r="BC77" s="56">
        <f t="shared" si="44"/>
        <v>0</v>
      </c>
      <c r="BD77" s="56">
        <f t="shared" si="44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0"/>
        <v>555</v>
      </c>
      <c r="G78" s="31">
        <f t="shared" si="40"/>
        <v>874</v>
      </c>
      <c r="H78" s="31">
        <f t="shared" si="40"/>
        <v>1147</v>
      </c>
      <c r="I78" s="31">
        <f t="shared" si="40"/>
        <v>1479.04</v>
      </c>
      <c r="J78" s="31">
        <f t="shared" si="40"/>
        <v>1849.396</v>
      </c>
      <c r="K78" s="31">
        <f t="shared" si="40"/>
        <v>2122.4319999999998</v>
      </c>
      <c r="L78" s="31">
        <f t="shared" si="40"/>
        <v>2380.056</v>
      </c>
      <c r="M78" s="31">
        <f t="shared" si="40"/>
        <v>2710.0650000000001</v>
      </c>
      <c r="N78" s="31">
        <f t="shared" si="40"/>
        <v>2961.049</v>
      </c>
      <c r="O78" s="31">
        <f t="shared" si="40"/>
        <v>3321.04</v>
      </c>
      <c r="P78" s="31">
        <f t="shared" si="40"/>
        <v>3535</v>
      </c>
      <c r="Q78" s="31">
        <f t="shared" si="40"/>
        <v>0</v>
      </c>
      <c r="R78" s="31">
        <f t="shared" si="40"/>
        <v>616</v>
      </c>
      <c r="S78" s="31">
        <f t="shared" si="40"/>
        <v>909</v>
      </c>
      <c r="T78" s="31">
        <f t="shared" si="40"/>
        <v>1169</v>
      </c>
      <c r="U78" s="31">
        <f t="shared" si="40"/>
        <v>1505</v>
      </c>
      <c r="V78" s="31">
        <f t="shared" si="41"/>
        <v>1843</v>
      </c>
      <c r="W78" s="31">
        <f t="shared" si="41"/>
        <v>2133</v>
      </c>
      <c r="X78" s="31">
        <f t="shared" si="41"/>
        <v>2472</v>
      </c>
      <c r="Y78" s="31">
        <f t="shared" si="41"/>
        <v>2718</v>
      </c>
      <c r="Z78" s="31">
        <f t="shared" si="41"/>
        <v>3009</v>
      </c>
      <c r="AA78" s="31">
        <f t="shared" si="41"/>
        <v>3354</v>
      </c>
      <c r="AB78" s="31">
        <f t="shared" si="41"/>
        <v>3560.14</v>
      </c>
      <c r="AC78" s="31">
        <f t="shared" si="41"/>
        <v>0</v>
      </c>
      <c r="AD78" s="31">
        <f t="shared" si="41"/>
        <v>641</v>
      </c>
      <c r="AE78" s="31">
        <f t="shared" si="41"/>
        <v>906</v>
      </c>
      <c r="AF78" s="31">
        <f t="shared" si="41"/>
        <v>1212</v>
      </c>
      <c r="AG78" s="31">
        <f t="shared" si="41"/>
        <v>1537</v>
      </c>
      <c r="AH78" s="31">
        <f t="shared" si="41"/>
        <v>1793</v>
      </c>
      <c r="AI78" s="31">
        <f t="shared" si="41"/>
        <v>2087</v>
      </c>
      <c r="AJ78" s="31">
        <f t="shared" si="41"/>
        <v>2425</v>
      </c>
      <c r="AK78" s="31">
        <f t="shared" si="41"/>
        <v>2593</v>
      </c>
      <c r="AL78" s="31">
        <f t="shared" ref="AL78:BD78" si="45">IFERROR(AL30-AL54, "n/a")</f>
        <v>2891</v>
      </c>
      <c r="AM78" s="31">
        <f t="shared" si="45"/>
        <v>3239</v>
      </c>
      <c r="AN78" s="31">
        <f t="shared" si="45"/>
        <v>0</v>
      </c>
      <c r="AO78" s="31">
        <f t="shared" si="45"/>
        <v>0</v>
      </c>
      <c r="AP78" s="31">
        <f t="shared" si="45"/>
        <v>0</v>
      </c>
      <c r="AQ78" s="31">
        <f t="shared" si="45"/>
        <v>0</v>
      </c>
      <c r="AR78" s="31">
        <f t="shared" si="45"/>
        <v>0</v>
      </c>
      <c r="AS78" s="31">
        <f t="shared" si="45"/>
        <v>0</v>
      </c>
      <c r="AT78" s="31">
        <f t="shared" si="45"/>
        <v>0</v>
      </c>
      <c r="AU78" s="31">
        <f t="shared" si="45"/>
        <v>0</v>
      </c>
      <c r="AV78" s="31">
        <f t="shared" si="45"/>
        <v>0</v>
      </c>
      <c r="AW78" s="31">
        <f t="shared" si="45"/>
        <v>0</v>
      </c>
      <c r="AX78" s="31">
        <f t="shared" si="45"/>
        <v>0</v>
      </c>
      <c r="AY78" s="31">
        <f t="shared" si="45"/>
        <v>0</v>
      </c>
      <c r="AZ78" s="31">
        <f t="shared" si="45"/>
        <v>0</v>
      </c>
      <c r="BA78" s="31">
        <f t="shared" si="45"/>
        <v>0</v>
      </c>
      <c r="BB78" s="31">
        <f t="shared" si="45"/>
        <v>0</v>
      </c>
      <c r="BC78" s="31">
        <f t="shared" si="45"/>
        <v>0</v>
      </c>
      <c r="BD78" s="31">
        <f t="shared" si="45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6">IFERROR(G4/G$8, #N/A)</f>
        <v>0.48916967509025272</v>
      </c>
      <c r="H79" s="119">
        <f t="shared" si="46"/>
        <v>0.50316055625790135</v>
      </c>
      <c r="I79" s="119">
        <f t="shared" si="46"/>
        <v>0.47821229050279329</v>
      </c>
      <c r="J79" s="119">
        <f t="shared" si="46"/>
        <v>0.45590994371482174</v>
      </c>
      <c r="K79" s="119">
        <f t="shared" si="46"/>
        <v>0.47976878612716761</v>
      </c>
      <c r="L79" s="119">
        <f t="shared" si="46"/>
        <v>0.46896992962252082</v>
      </c>
      <c r="M79" s="119">
        <f t="shared" si="46"/>
        <v>0.46107456140350878</v>
      </c>
      <c r="N79" s="119">
        <f t="shared" si="46"/>
        <v>0.47068145800316957</v>
      </c>
      <c r="O79" s="119">
        <f t="shared" si="46"/>
        <v>0.46435100548446068</v>
      </c>
      <c r="P79" s="119">
        <f t="shared" si="46"/>
        <v>0.46222948142098813</v>
      </c>
      <c r="Q79" s="119" t="e">
        <f t="shared" si="46"/>
        <v>#N/A</v>
      </c>
      <c r="R79" s="119">
        <f t="shared" si="46"/>
        <v>0.51445086705202314</v>
      </c>
      <c r="S79" s="119">
        <f t="shared" si="46"/>
        <v>0.50649350649350644</v>
      </c>
      <c r="T79" s="119">
        <f t="shared" si="46"/>
        <v>0.52821670428893908</v>
      </c>
      <c r="U79" s="119">
        <f t="shared" si="46"/>
        <v>0.49852216748768474</v>
      </c>
      <c r="V79" s="119">
        <f t="shared" si="46"/>
        <v>0.46365914786967416</v>
      </c>
      <c r="W79" s="119">
        <f t="shared" si="46"/>
        <v>0.4959451029320025</v>
      </c>
      <c r="X79" s="119">
        <f t="shared" si="46"/>
        <v>0.4861111111111111</v>
      </c>
      <c r="Y79" s="119">
        <f t="shared" si="46"/>
        <v>0.47532343076185912</v>
      </c>
      <c r="Z79" s="119">
        <f t="shared" si="46"/>
        <v>0.4766069086139047</v>
      </c>
      <c r="AA79" s="119">
        <f t="shared" si="46"/>
        <v>0.47572815533980584</v>
      </c>
      <c r="AB79" s="119">
        <f t="shared" si="46"/>
        <v>0.47440519105984136</v>
      </c>
      <c r="AC79" s="119" t="e">
        <f t="shared" si="46"/>
        <v>#N/A</v>
      </c>
      <c r="AD79" s="119">
        <f t="shared" si="46"/>
        <v>0.47894736842105262</v>
      </c>
      <c r="AE79" s="119">
        <f t="shared" si="46"/>
        <v>0.46234939759036142</v>
      </c>
      <c r="AF79" s="119">
        <f t="shared" si="46"/>
        <v>0.49427679500520294</v>
      </c>
      <c r="AG79" s="119">
        <f t="shared" si="46"/>
        <v>0.46739130434782611</v>
      </c>
      <c r="AH79" s="119">
        <f t="shared" si="46"/>
        <v>0.4446969696969697</v>
      </c>
      <c r="AI79" s="119">
        <f t="shared" si="46"/>
        <v>0.47492795389048992</v>
      </c>
      <c r="AJ79" s="119">
        <f t="shared" si="46"/>
        <v>0.46718346253229975</v>
      </c>
      <c r="AK79" s="119">
        <f t="shared" si="46"/>
        <v>0.46303674192120409</v>
      </c>
      <c r="AL79" s="119">
        <f t="shared" ref="AL79:BD79" si="47">IFERROR(AL4/AL$8, #N/A)</f>
        <v>0.46334548400162007</v>
      </c>
      <c r="AM79" s="119">
        <f t="shared" si="47"/>
        <v>0.46301164100638376</v>
      </c>
      <c r="AN79" s="119" t="e">
        <f t="shared" si="47"/>
        <v>#N/A</v>
      </c>
      <c r="AO79" s="119" t="e">
        <f t="shared" si="47"/>
        <v>#N/A</v>
      </c>
      <c r="AP79" s="119" t="e">
        <f t="shared" si="47"/>
        <v>#N/A</v>
      </c>
      <c r="AQ79" s="119" t="e">
        <f t="shared" si="47"/>
        <v>#N/A</v>
      </c>
      <c r="AR79" s="119" t="e">
        <f t="shared" si="47"/>
        <v>#N/A</v>
      </c>
      <c r="AS79" s="119" t="e">
        <f t="shared" si="47"/>
        <v>#N/A</v>
      </c>
      <c r="AT79" s="119" t="e">
        <f t="shared" si="47"/>
        <v>#N/A</v>
      </c>
      <c r="AU79" s="119" t="e">
        <f t="shared" si="47"/>
        <v>#N/A</v>
      </c>
      <c r="AV79" s="119" t="e">
        <f t="shared" si="47"/>
        <v>#N/A</v>
      </c>
      <c r="AW79" s="119" t="e">
        <f t="shared" si="47"/>
        <v>#N/A</v>
      </c>
      <c r="AX79" s="119" t="e">
        <f t="shared" si="47"/>
        <v>#N/A</v>
      </c>
      <c r="AY79" s="119" t="e">
        <f t="shared" si="47"/>
        <v>#N/A</v>
      </c>
      <c r="AZ79" s="119" t="e">
        <f t="shared" si="47"/>
        <v>#N/A</v>
      </c>
      <c r="BA79" s="119" t="e">
        <f t="shared" si="47"/>
        <v>#N/A</v>
      </c>
      <c r="BB79" s="119" t="e">
        <f t="shared" si="47"/>
        <v>#N/A</v>
      </c>
      <c r="BC79" s="119" t="e">
        <f t="shared" si="47"/>
        <v>#N/A</v>
      </c>
      <c r="BD79" s="119" t="e">
        <f t="shared" si="47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8">IFERROR(G5/G$8, #N/A)</f>
        <v>0.32490974729241878</v>
      </c>
      <c r="H80" s="119">
        <f t="shared" si="48"/>
        <v>0.33628318584070799</v>
      </c>
      <c r="I80" s="119">
        <f t="shared" si="48"/>
        <v>0.36201117318435755</v>
      </c>
      <c r="J80" s="119">
        <f t="shared" si="48"/>
        <v>0.3696060037523452</v>
      </c>
      <c r="K80" s="119">
        <f t="shared" si="48"/>
        <v>0.35115606936416183</v>
      </c>
      <c r="L80" s="119">
        <f t="shared" si="48"/>
        <v>0.36340371081253997</v>
      </c>
      <c r="M80" s="119">
        <f t="shared" si="48"/>
        <v>0.35252192982456143</v>
      </c>
      <c r="N80" s="119">
        <f t="shared" si="48"/>
        <v>0.36238774432118331</v>
      </c>
      <c r="O80" s="119">
        <f t="shared" si="48"/>
        <v>0.3555758683729433</v>
      </c>
      <c r="P80" s="119">
        <f t="shared" si="48"/>
        <v>0.34503879134340548</v>
      </c>
      <c r="Q80" s="119" t="e">
        <f t="shared" si="48"/>
        <v>#N/A</v>
      </c>
      <c r="R80" s="119">
        <f t="shared" si="48"/>
        <v>0.3583815028901734</v>
      </c>
      <c r="S80" s="119">
        <f t="shared" si="48"/>
        <v>0.29383116883116883</v>
      </c>
      <c r="T80" s="119">
        <f t="shared" si="48"/>
        <v>0.30586907449209932</v>
      </c>
      <c r="U80" s="119">
        <f t="shared" si="48"/>
        <v>0.34088669950738915</v>
      </c>
      <c r="V80" s="119">
        <f t="shared" si="48"/>
        <v>0.35923141186299079</v>
      </c>
      <c r="W80" s="119">
        <f t="shared" si="48"/>
        <v>0.33562071116656267</v>
      </c>
      <c r="X80" s="119">
        <f t="shared" si="48"/>
        <v>0.35</v>
      </c>
      <c r="Y80" s="119">
        <f t="shared" si="48"/>
        <v>0.34307618591279349</v>
      </c>
      <c r="Z80" s="119">
        <f t="shared" si="48"/>
        <v>0.34543069523393094</v>
      </c>
      <c r="AA80" s="119">
        <f t="shared" si="48"/>
        <v>0.35113268608414239</v>
      </c>
      <c r="AB80" s="119">
        <f t="shared" si="48"/>
        <v>0.34174477289113192</v>
      </c>
      <c r="AC80" s="119" t="e">
        <f t="shared" si="48"/>
        <v>#N/A</v>
      </c>
      <c r="AD80" s="119">
        <f t="shared" si="48"/>
        <v>0.39210526315789473</v>
      </c>
      <c r="AE80" s="119">
        <f t="shared" si="48"/>
        <v>0.33885542168674698</v>
      </c>
      <c r="AF80" s="119">
        <f t="shared" si="48"/>
        <v>0.33610822060353795</v>
      </c>
      <c r="AG80" s="119">
        <f t="shared" si="48"/>
        <v>0.36231884057971014</v>
      </c>
      <c r="AH80" s="119">
        <f t="shared" si="48"/>
        <v>0.37121212121212122</v>
      </c>
      <c r="AI80" s="119">
        <f t="shared" si="48"/>
        <v>0.34755043227665705</v>
      </c>
      <c r="AJ80" s="119">
        <f t="shared" si="48"/>
        <v>0.35865633074935399</v>
      </c>
      <c r="AK80" s="119">
        <f t="shared" si="48"/>
        <v>0.34705621956617971</v>
      </c>
      <c r="AL80" s="119">
        <f t="shared" ref="AL80:BD80" si="49">IFERROR(AL5/AL$8, #N/A)</f>
        <v>0.34872417982989062</v>
      </c>
      <c r="AM80" s="119">
        <f t="shared" si="49"/>
        <v>0.35336087119789711</v>
      </c>
      <c r="AN80" s="119" t="e">
        <f t="shared" si="49"/>
        <v>#N/A</v>
      </c>
      <c r="AO80" s="119" t="e">
        <f t="shared" si="49"/>
        <v>#N/A</v>
      </c>
      <c r="AP80" s="119" t="e">
        <f t="shared" si="49"/>
        <v>#N/A</v>
      </c>
      <c r="AQ80" s="119" t="e">
        <f t="shared" si="49"/>
        <v>#N/A</v>
      </c>
      <c r="AR80" s="119" t="e">
        <f t="shared" si="49"/>
        <v>#N/A</v>
      </c>
      <c r="AS80" s="119" t="e">
        <f t="shared" si="49"/>
        <v>#N/A</v>
      </c>
      <c r="AT80" s="119" t="e">
        <f t="shared" si="49"/>
        <v>#N/A</v>
      </c>
      <c r="AU80" s="119" t="e">
        <f t="shared" si="49"/>
        <v>#N/A</v>
      </c>
      <c r="AV80" s="119" t="e">
        <f t="shared" si="49"/>
        <v>#N/A</v>
      </c>
      <c r="AW80" s="119" t="e">
        <f t="shared" si="49"/>
        <v>#N/A</v>
      </c>
      <c r="AX80" s="119" t="e">
        <f t="shared" si="49"/>
        <v>#N/A</v>
      </c>
      <c r="AY80" s="119" t="e">
        <f t="shared" si="49"/>
        <v>#N/A</v>
      </c>
      <c r="AZ80" s="119" t="e">
        <f t="shared" si="49"/>
        <v>#N/A</v>
      </c>
      <c r="BA80" s="119" t="e">
        <f t="shared" si="49"/>
        <v>#N/A</v>
      </c>
      <c r="BB80" s="119" t="e">
        <f t="shared" si="49"/>
        <v>#N/A</v>
      </c>
      <c r="BC80" s="119" t="e">
        <f t="shared" si="49"/>
        <v>#N/A</v>
      </c>
      <c r="BD80" s="119" t="e">
        <f t="shared" si="49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0">IFERROR(G6/G$8, #N/A)</f>
        <v>9.7472924187725629E-2</v>
      </c>
      <c r="H81" s="119">
        <f t="shared" si="50"/>
        <v>7.5853350189633378E-2</v>
      </c>
      <c r="I81" s="119">
        <f t="shared" si="50"/>
        <v>6.5921787709497207E-2</v>
      </c>
      <c r="J81" s="119">
        <f t="shared" si="50"/>
        <v>7.879924953095685E-2</v>
      </c>
      <c r="K81" s="119">
        <f t="shared" si="50"/>
        <v>8.0924855491329481E-2</v>
      </c>
      <c r="L81" s="119">
        <f t="shared" si="50"/>
        <v>7.6135636596289191E-2</v>
      </c>
      <c r="M81" s="119">
        <f t="shared" si="50"/>
        <v>9.6491228070175433E-2</v>
      </c>
      <c r="N81" s="119">
        <f t="shared" si="50"/>
        <v>7.448494453248812E-2</v>
      </c>
      <c r="O81" s="119">
        <f t="shared" si="50"/>
        <v>8.546617915904936E-2</v>
      </c>
      <c r="P81" s="119">
        <f t="shared" si="50"/>
        <v>9.8815843201306652E-2</v>
      </c>
      <c r="Q81" s="119" t="e">
        <f t="shared" si="50"/>
        <v>#N/A</v>
      </c>
      <c r="R81" s="119">
        <f t="shared" si="50"/>
        <v>1.1560693641618497E-2</v>
      </c>
      <c r="S81" s="119">
        <f t="shared" si="50"/>
        <v>0.10227272727272728</v>
      </c>
      <c r="T81" s="119">
        <f t="shared" si="50"/>
        <v>7.900677200902935E-2</v>
      </c>
      <c r="U81" s="119">
        <f t="shared" si="50"/>
        <v>6.9950738916256153E-2</v>
      </c>
      <c r="V81" s="119">
        <f t="shared" si="50"/>
        <v>8.3542188805346695E-2</v>
      </c>
      <c r="W81" s="119">
        <f t="shared" si="50"/>
        <v>8.4840923268870869E-2</v>
      </c>
      <c r="X81" s="119">
        <f t="shared" si="50"/>
        <v>7.9444444444444443E-2</v>
      </c>
      <c r="Y81" s="119">
        <f t="shared" si="50"/>
        <v>9.822712026832775E-2</v>
      </c>
      <c r="Z81" s="119">
        <f t="shared" si="50"/>
        <v>9.3135111499781376E-2</v>
      </c>
      <c r="AA81" s="119">
        <f t="shared" si="50"/>
        <v>8.7378640776699032E-2</v>
      </c>
      <c r="AB81" s="119">
        <f t="shared" si="50"/>
        <v>9.8774333093006483E-2</v>
      </c>
      <c r="AC81" s="119" t="e">
        <f t="shared" si="50"/>
        <v>#N/A</v>
      </c>
      <c r="AD81" s="119">
        <f t="shared" si="50"/>
        <v>2.1052631578947368E-2</v>
      </c>
      <c r="AE81" s="119">
        <f t="shared" si="50"/>
        <v>0.10391566265060241</v>
      </c>
      <c r="AF81" s="119">
        <f t="shared" si="50"/>
        <v>8.1165452653485959E-2</v>
      </c>
      <c r="AG81" s="119">
        <f t="shared" si="50"/>
        <v>7.5181159420289856E-2</v>
      </c>
      <c r="AH81" s="119">
        <f t="shared" si="50"/>
        <v>8.8636363636363638E-2</v>
      </c>
      <c r="AI81" s="119">
        <f t="shared" si="50"/>
        <v>8.9913544668587891E-2</v>
      </c>
      <c r="AJ81" s="119">
        <f t="shared" si="50"/>
        <v>8.4754521963824284E-2</v>
      </c>
      <c r="AK81" s="119">
        <f t="shared" si="50"/>
        <v>0.10402833111996458</v>
      </c>
      <c r="AL81" s="119">
        <f t="shared" ref="AL81:BD81" si="51">IFERROR(AL6/AL$8, #N/A)</f>
        <v>9.8825435398946948E-2</v>
      </c>
      <c r="AM81" s="119">
        <f t="shared" si="51"/>
        <v>9.2752534735260989E-2</v>
      </c>
      <c r="AN81" s="119" t="e">
        <f t="shared" si="51"/>
        <v>#N/A</v>
      </c>
      <c r="AO81" s="119" t="e">
        <f t="shared" si="51"/>
        <v>#N/A</v>
      </c>
      <c r="AP81" s="119" t="e">
        <f t="shared" si="51"/>
        <v>#N/A</v>
      </c>
      <c r="AQ81" s="119" t="e">
        <f t="shared" si="51"/>
        <v>#N/A</v>
      </c>
      <c r="AR81" s="119" t="e">
        <f t="shared" si="51"/>
        <v>#N/A</v>
      </c>
      <c r="AS81" s="119" t="e">
        <f t="shared" si="51"/>
        <v>#N/A</v>
      </c>
      <c r="AT81" s="119" t="e">
        <f t="shared" si="51"/>
        <v>#N/A</v>
      </c>
      <c r="AU81" s="119" t="e">
        <f t="shared" si="51"/>
        <v>#N/A</v>
      </c>
      <c r="AV81" s="119" t="e">
        <f t="shared" si="51"/>
        <v>#N/A</v>
      </c>
      <c r="AW81" s="119" t="e">
        <f t="shared" si="51"/>
        <v>#N/A</v>
      </c>
      <c r="AX81" s="119" t="e">
        <f t="shared" si="51"/>
        <v>#N/A</v>
      </c>
      <c r="AY81" s="119" t="e">
        <f t="shared" si="51"/>
        <v>#N/A</v>
      </c>
      <c r="AZ81" s="119" t="e">
        <f t="shared" si="51"/>
        <v>#N/A</v>
      </c>
      <c r="BA81" s="119" t="e">
        <f t="shared" si="51"/>
        <v>#N/A</v>
      </c>
      <c r="BB81" s="119" t="e">
        <f t="shared" si="51"/>
        <v>#N/A</v>
      </c>
      <c r="BC81" s="119" t="e">
        <f t="shared" si="51"/>
        <v>#N/A</v>
      </c>
      <c r="BD81" s="119" t="e">
        <f t="shared" si="51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2">IFERROR(G7/G$8, #N/A)</f>
        <v>8.8447653429602882E-2</v>
      </c>
      <c r="H82" s="122">
        <f t="shared" si="52"/>
        <v>8.4702907711757272E-2</v>
      </c>
      <c r="I82" s="122">
        <f t="shared" si="52"/>
        <v>9.3854748603351953E-2</v>
      </c>
      <c r="J82" s="122">
        <f t="shared" si="52"/>
        <v>9.4746716697936204E-2</v>
      </c>
      <c r="K82" s="122">
        <f t="shared" si="52"/>
        <v>8.8150289017341038E-2</v>
      </c>
      <c r="L82" s="122">
        <f t="shared" si="52"/>
        <v>9.2130518234165071E-2</v>
      </c>
      <c r="M82" s="122">
        <f t="shared" si="52"/>
        <v>8.9912280701754388E-2</v>
      </c>
      <c r="N82" s="122">
        <f t="shared" si="52"/>
        <v>9.2974115161119919E-2</v>
      </c>
      <c r="O82" s="122">
        <f t="shared" si="52"/>
        <v>9.5063985374771481E-2</v>
      </c>
      <c r="P82" s="122">
        <f t="shared" si="52"/>
        <v>9.3507554103715806E-2</v>
      </c>
      <c r="Q82" s="122" t="e">
        <f t="shared" si="52"/>
        <v>#N/A</v>
      </c>
      <c r="R82" s="122">
        <f t="shared" si="52"/>
        <v>0.11560693641618497</v>
      </c>
      <c r="S82" s="122">
        <f t="shared" si="52"/>
        <v>9.5779220779220783E-2</v>
      </c>
      <c r="T82" s="122">
        <f t="shared" si="52"/>
        <v>8.6907449209932278E-2</v>
      </c>
      <c r="U82" s="122">
        <f t="shared" si="52"/>
        <v>9.0640394088669946E-2</v>
      </c>
      <c r="V82" s="122">
        <f t="shared" si="52"/>
        <v>9.2731829573934832E-2</v>
      </c>
      <c r="W82" s="122">
        <f t="shared" si="52"/>
        <v>8.3593262632563947E-2</v>
      </c>
      <c r="X82" s="122">
        <f t="shared" si="52"/>
        <v>8.5000000000000006E-2</v>
      </c>
      <c r="Y82" s="122">
        <f t="shared" si="52"/>
        <v>8.3373263057019642E-2</v>
      </c>
      <c r="Z82" s="122">
        <f t="shared" si="52"/>
        <v>8.439003060778312E-2</v>
      </c>
      <c r="AA82" s="122">
        <f t="shared" si="52"/>
        <v>8.5760517799352745E-2</v>
      </c>
      <c r="AB82" s="122">
        <f t="shared" si="52"/>
        <v>8.5075702956020183E-2</v>
      </c>
      <c r="AC82" s="122" t="e">
        <f t="shared" si="52"/>
        <v>#N/A</v>
      </c>
      <c r="AD82" s="122">
        <f t="shared" si="52"/>
        <v>0.11052631578947368</v>
      </c>
      <c r="AE82" s="122">
        <f t="shared" si="52"/>
        <v>9.4879518072289157E-2</v>
      </c>
      <c r="AF82" s="122">
        <f t="shared" si="52"/>
        <v>8.8449531737773146E-2</v>
      </c>
      <c r="AG82" s="122">
        <f t="shared" si="52"/>
        <v>9.6014492753623185E-2</v>
      </c>
      <c r="AH82" s="122">
        <f t="shared" si="52"/>
        <v>9.5454545454545459E-2</v>
      </c>
      <c r="AI82" s="122">
        <f t="shared" si="52"/>
        <v>8.7608069164265126E-2</v>
      </c>
      <c r="AJ82" s="122">
        <f t="shared" si="52"/>
        <v>8.9405684754521958E-2</v>
      </c>
      <c r="AK82" s="122">
        <f t="shared" si="52"/>
        <v>8.5878707392651618E-2</v>
      </c>
      <c r="AL82" s="122">
        <f t="shared" ref="AL82:BD82" si="53">IFERROR(AL7/AL$8, #N/A)</f>
        <v>8.910490076954232E-2</v>
      </c>
      <c r="AM82" s="122">
        <f t="shared" si="53"/>
        <v>9.0499436725497553E-2</v>
      </c>
      <c r="AN82" s="122" t="e">
        <f t="shared" si="53"/>
        <v>#N/A</v>
      </c>
      <c r="AO82" s="122" t="e">
        <f t="shared" si="53"/>
        <v>#N/A</v>
      </c>
      <c r="AP82" s="122" t="e">
        <f t="shared" si="53"/>
        <v>#N/A</v>
      </c>
      <c r="AQ82" s="122" t="e">
        <f t="shared" si="53"/>
        <v>#N/A</v>
      </c>
      <c r="AR82" s="122" t="e">
        <f t="shared" si="53"/>
        <v>#N/A</v>
      </c>
      <c r="AS82" s="122" t="e">
        <f t="shared" si="53"/>
        <v>#N/A</v>
      </c>
      <c r="AT82" s="122" t="e">
        <f t="shared" si="53"/>
        <v>#N/A</v>
      </c>
      <c r="AU82" s="122" t="e">
        <f t="shared" si="53"/>
        <v>#N/A</v>
      </c>
      <c r="AV82" s="122" t="e">
        <f t="shared" si="53"/>
        <v>#N/A</v>
      </c>
      <c r="AW82" s="122" t="e">
        <f t="shared" si="53"/>
        <v>#N/A</v>
      </c>
      <c r="AX82" s="122" t="e">
        <f t="shared" si="53"/>
        <v>#N/A</v>
      </c>
      <c r="AY82" s="122" t="e">
        <f t="shared" si="53"/>
        <v>#N/A</v>
      </c>
      <c r="AZ82" s="122" t="e">
        <f t="shared" si="53"/>
        <v>#N/A</v>
      </c>
      <c r="BA82" s="122" t="e">
        <f t="shared" si="53"/>
        <v>#N/A</v>
      </c>
      <c r="BB82" s="122" t="e">
        <f t="shared" si="53"/>
        <v>#N/A</v>
      </c>
      <c r="BC82" s="122" t="e">
        <f t="shared" si="53"/>
        <v>#N/A</v>
      </c>
      <c r="BD82" s="122" t="e">
        <f t="shared" si="53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4">IFERROR(G19/G$30, #N/A)</f>
        <v>0.19908466819221968</v>
      </c>
      <c r="H83" s="124">
        <f t="shared" si="54"/>
        <v>0.19385964912280701</v>
      </c>
      <c r="I83" s="124">
        <f t="shared" si="54"/>
        <v>0.18329938900203666</v>
      </c>
      <c r="J83" s="124">
        <f t="shared" si="54"/>
        <v>0.18132464712269272</v>
      </c>
      <c r="K83" s="124">
        <f t="shared" si="54"/>
        <v>0.18052256532066507</v>
      </c>
      <c r="L83" s="124">
        <f t="shared" si="54"/>
        <v>0.17974263179742631</v>
      </c>
      <c r="M83" s="124">
        <f t="shared" si="54"/>
        <v>0.17991938438988642</v>
      </c>
      <c r="N83" s="124">
        <f t="shared" si="54"/>
        <v>0.18108651911468812</v>
      </c>
      <c r="O83" s="124">
        <f t="shared" si="54"/>
        <v>0.17859272510435301</v>
      </c>
      <c r="P83" s="124">
        <f t="shared" si="54"/>
        <v>0.18400226116449972</v>
      </c>
      <c r="Q83" s="124" t="e">
        <f t="shared" si="54"/>
        <v>#N/A</v>
      </c>
      <c r="R83" s="124">
        <f t="shared" si="54"/>
        <v>0.18495297805642633</v>
      </c>
      <c r="S83" s="124">
        <f t="shared" si="54"/>
        <v>0.18481848184818481</v>
      </c>
      <c r="T83" s="124">
        <f t="shared" si="54"/>
        <v>0.18204911092294665</v>
      </c>
      <c r="U83" s="124">
        <f t="shared" si="54"/>
        <v>0.17339510258107213</v>
      </c>
      <c r="V83" s="124">
        <f t="shared" si="54"/>
        <v>0.17519466073414905</v>
      </c>
      <c r="W83" s="124">
        <f t="shared" si="54"/>
        <v>0.17351816443594648</v>
      </c>
      <c r="X83" s="124">
        <f t="shared" si="54"/>
        <v>0.17058096415327564</v>
      </c>
      <c r="Y83" s="124">
        <f t="shared" si="54"/>
        <v>0.17622162370142364</v>
      </c>
      <c r="Z83" s="124">
        <f t="shared" si="54"/>
        <v>0.17525060490839958</v>
      </c>
      <c r="AA83" s="124">
        <f t="shared" si="54"/>
        <v>0.17333333333333334</v>
      </c>
      <c r="AB83" s="124">
        <f t="shared" si="54"/>
        <v>0.17602779386218875</v>
      </c>
      <c r="AC83" s="124" t="e">
        <f t="shared" si="54"/>
        <v>#N/A</v>
      </c>
      <c r="AD83" s="124">
        <f t="shared" si="54"/>
        <v>0.17320261437908496</v>
      </c>
      <c r="AE83" s="124">
        <f t="shared" si="54"/>
        <v>0.18321513002364065</v>
      </c>
      <c r="AF83" s="124">
        <f t="shared" si="54"/>
        <v>0.1799126637554585</v>
      </c>
      <c r="AG83" s="124">
        <f t="shared" si="54"/>
        <v>0.16587997302764665</v>
      </c>
      <c r="AH83" s="124">
        <f t="shared" si="54"/>
        <v>0.16849394114252741</v>
      </c>
      <c r="AI83" s="124">
        <f t="shared" si="54"/>
        <v>0.16797642436149313</v>
      </c>
      <c r="AJ83" s="124">
        <f t="shared" si="54"/>
        <v>0.16427969671440606</v>
      </c>
      <c r="AK83" s="124">
        <f t="shared" si="54"/>
        <v>0.16457142857142856</v>
      </c>
      <c r="AL83" s="124">
        <f t="shared" ref="AL83:BD83" si="55">IFERROR(AL19/AL$30, #N/A)</f>
        <v>0.16274309109518936</v>
      </c>
      <c r="AM83" s="124">
        <f t="shared" si="55"/>
        <v>0.16328413284132842</v>
      </c>
      <c r="AN83" s="124" t="e">
        <f t="shared" si="55"/>
        <v>#N/A</v>
      </c>
      <c r="AO83" s="124" t="e">
        <f t="shared" si="55"/>
        <v>#N/A</v>
      </c>
      <c r="AP83" s="124" t="e">
        <f t="shared" si="55"/>
        <v>#N/A</v>
      </c>
      <c r="AQ83" s="124" t="e">
        <f t="shared" si="55"/>
        <v>#N/A</v>
      </c>
      <c r="AR83" s="124" t="e">
        <f t="shared" si="55"/>
        <v>#N/A</v>
      </c>
      <c r="AS83" s="124" t="e">
        <f t="shared" si="55"/>
        <v>#N/A</v>
      </c>
      <c r="AT83" s="124" t="e">
        <f t="shared" si="55"/>
        <v>#N/A</v>
      </c>
      <c r="AU83" s="124" t="e">
        <f t="shared" si="55"/>
        <v>#N/A</v>
      </c>
      <c r="AV83" s="124" t="e">
        <f t="shared" si="55"/>
        <v>#N/A</v>
      </c>
      <c r="AW83" s="124" t="e">
        <f t="shared" si="55"/>
        <v>#N/A</v>
      </c>
      <c r="AX83" s="124" t="e">
        <f t="shared" si="55"/>
        <v>#N/A</v>
      </c>
      <c r="AY83" s="124" t="e">
        <f t="shared" si="55"/>
        <v>#N/A</v>
      </c>
      <c r="AZ83" s="124" t="e">
        <f t="shared" si="55"/>
        <v>#N/A</v>
      </c>
      <c r="BA83" s="124" t="e">
        <f t="shared" si="55"/>
        <v>#N/A</v>
      </c>
      <c r="BB83" s="124" t="e">
        <f t="shared" si="55"/>
        <v>#N/A</v>
      </c>
      <c r="BC83" s="124" t="e">
        <f t="shared" si="55"/>
        <v>#N/A</v>
      </c>
      <c r="BD83" s="124" t="e">
        <f t="shared" si="55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6">IFERROR(F20/F$30, #N/A)</f>
        <v>0.22061482820976491</v>
      </c>
      <c r="G84" s="124">
        <f t="shared" si="56"/>
        <v>0.20938215102974828</v>
      </c>
      <c r="H84" s="124">
        <f t="shared" si="56"/>
        <v>0.21666666666666667</v>
      </c>
      <c r="I84" s="124">
        <f t="shared" si="56"/>
        <v>0.21113374066530891</v>
      </c>
      <c r="J84" s="124">
        <f t="shared" si="56"/>
        <v>0.20304017372421282</v>
      </c>
      <c r="K84" s="124">
        <f t="shared" si="56"/>
        <v>0.20855106888361044</v>
      </c>
      <c r="L84" s="124">
        <f t="shared" si="56"/>
        <v>0.20880033208800333</v>
      </c>
      <c r="M84" s="124">
        <f t="shared" si="56"/>
        <v>0.20813484792964457</v>
      </c>
      <c r="N84" s="124">
        <f t="shared" si="56"/>
        <v>0.21227364185110664</v>
      </c>
      <c r="O84" s="124">
        <f t="shared" si="56"/>
        <v>0.21586165772212285</v>
      </c>
      <c r="P84" s="124">
        <f t="shared" si="56"/>
        <v>0.215375918598078</v>
      </c>
      <c r="Q84" s="124" t="e">
        <f t="shared" si="56"/>
        <v>#N/A</v>
      </c>
      <c r="R84" s="124">
        <f t="shared" si="56"/>
        <v>0.20376175548589343</v>
      </c>
      <c r="S84" s="124">
        <f t="shared" si="56"/>
        <v>0.21562156215621561</v>
      </c>
      <c r="T84" s="124">
        <f t="shared" si="56"/>
        <v>0.22184589331075361</v>
      </c>
      <c r="U84" s="124">
        <f t="shared" si="56"/>
        <v>0.21773659827928524</v>
      </c>
      <c r="V84" s="124">
        <f t="shared" si="54"/>
        <v>0.22080088987764182</v>
      </c>
      <c r="W84" s="124">
        <f t="shared" si="54"/>
        <v>0.22179732313575526</v>
      </c>
      <c r="X84" s="124">
        <f t="shared" si="54"/>
        <v>0.21878862793572312</v>
      </c>
      <c r="Y84" s="124">
        <f t="shared" si="54"/>
        <v>0.23047325894574835</v>
      </c>
      <c r="Z84" s="124">
        <f t="shared" si="54"/>
        <v>0.2305565157276184</v>
      </c>
      <c r="AA84" s="124">
        <f t="shared" si="54"/>
        <v>0.22790697674418606</v>
      </c>
      <c r="AB84" s="124">
        <f t="shared" si="54"/>
        <v>0.23248407643312102</v>
      </c>
      <c r="AC84" s="124" t="e">
        <f t="shared" si="54"/>
        <v>#N/A</v>
      </c>
      <c r="AD84" s="124">
        <f t="shared" si="54"/>
        <v>0.22222222222222221</v>
      </c>
      <c r="AE84" s="124">
        <f t="shared" si="54"/>
        <v>0.24349881796690306</v>
      </c>
      <c r="AF84" s="124">
        <f t="shared" si="54"/>
        <v>0.24017467248908297</v>
      </c>
      <c r="AG84" s="124">
        <f t="shared" si="54"/>
        <v>0.23263654753877275</v>
      </c>
      <c r="AH84" s="124">
        <f t="shared" si="54"/>
        <v>0.23946912867859205</v>
      </c>
      <c r="AI84" s="124">
        <f t="shared" si="54"/>
        <v>0.23821218074656189</v>
      </c>
      <c r="AJ84" s="124">
        <f t="shared" si="54"/>
        <v>0.23420387531592249</v>
      </c>
      <c r="AK84" s="124">
        <f t="shared" si="54"/>
        <v>0.23885714285714285</v>
      </c>
      <c r="AL84" s="124">
        <f t="shared" ref="AL84:BD84" si="57">IFERROR(AL20/AL$30, #N/A)</f>
        <v>0.23814397816444899</v>
      </c>
      <c r="AM84" s="124">
        <f t="shared" si="57"/>
        <v>0.23616236162361623</v>
      </c>
      <c r="AN84" s="124" t="e">
        <f t="shared" si="57"/>
        <v>#N/A</v>
      </c>
      <c r="AO84" s="124" t="e">
        <f t="shared" si="57"/>
        <v>#N/A</v>
      </c>
      <c r="AP84" s="124" t="e">
        <f t="shared" si="57"/>
        <v>#N/A</v>
      </c>
      <c r="AQ84" s="124" t="e">
        <f t="shared" si="57"/>
        <v>#N/A</v>
      </c>
      <c r="AR84" s="124" t="e">
        <f t="shared" si="57"/>
        <v>#N/A</v>
      </c>
      <c r="AS84" s="124" t="e">
        <f t="shared" si="57"/>
        <v>#N/A</v>
      </c>
      <c r="AT84" s="124" t="e">
        <f t="shared" si="57"/>
        <v>#N/A</v>
      </c>
      <c r="AU84" s="124" t="e">
        <f t="shared" si="57"/>
        <v>#N/A</v>
      </c>
      <c r="AV84" s="124" t="e">
        <f t="shared" si="57"/>
        <v>#N/A</v>
      </c>
      <c r="AW84" s="124" t="e">
        <f t="shared" si="57"/>
        <v>#N/A</v>
      </c>
      <c r="AX84" s="124" t="e">
        <f t="shared" si="57"/>
        <v>#N/A</v>
      </c>
      <c r="AY84" s="124" t="e">
        <f t="shared" si="57"/>
        <v>#N/A</v>
      </c>
      <c r="AZ84" s="124" t="e">
        <f t="shared" si="57"/>
        <v>#N/A</v>
      </c>
      <c r="BA84" s="124" t="e">
        <f t="shared" si="57"/>
        <v>#N/A</v>
      </c>
      <c r="BB84" s="124" t="e">
        <f t="shared" si="57"/>
        <v>#N/A</v>
      </c>
      <c r="BC84" s="124" t="e">
        <f t="shared" si="57"/>
        <v>#N/A</v>
      </c>
      <c r="BD84" s="124" t="e">
        <f t="shared" si="57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6"/>
        <v>0.11573236889692586</v>
      </c>
      <c r="G85" s="124">
        <f t="shared" si="54"/>
        <v>0.11441647597254005</v>
      </c>
      <c r="H85" s="124">
        <f t="shared" si="54"/>
        <v>0.12105263157894737</v>
      </c>
      <c r="I85" s="124">
        <f t="shared" si="54"/>
        <v>0.11948404616429056</v>
      </c>
      <c r="J85" s="124">
        <f t="shared" si="54"/>
        <v>0.1259500542888165</v>
      </c>
      <c r="K85" s="124">
        <f t="shared" si="54"/>
        <v>0.12209026128266033</v>
      </c>
      <c r="L85" s="124">
        <f t="shared" si="54"/>
        <v>0.12536322125363222</v>
      </c>
      <c r="M85" s="124">
        <f t="shared" si="54"/>
        <v>0.13264932209600586</v>
      </c>
      <c r="N85" s="124">
        <f t="shared" si="54"/>
        <v>0.12944332662642521</v>
      </c>
      <c r="O85" s="124">
        <f t="shared" si="54"/>
        <v>0.13297555158020274</v>
      </c>
      <c r="P85" s="124">
        <f t="shared" si="54"/>
        <v>0.1325607687959299</v>
      </c>
      <c r="Q85" s="124" t="e">
        <f t="shared" si="54"/>
        <v>#N/A</v>
      </c>
      <c r="R85" s="124">
        <f t="shared" si="54"/>
        <v>0.15830721003134796</v>
      </c>
      <c r="S85" s="124">
        <f t="shared" si="54"/>
        <v>0.13421342134213421</v>
      </c>
      <c r="T85" s="124">
        <f t="shared" si="54"/>
        <v>0.13971210838272649</v>
      </c>
      <c r="U85" s="124">
        <f t="shared" si="54"/>
        <v>0.13500992720052946</v>
      </c>
      <c r="V85" s="124">
        <f t="shared" si="54"/>
        <v>0.13570634037819801</v>
      </c>
      <c r="W85" s="124">
        <f t="shared" si="54"/>
        <v>0.13718929254302104</v>
      </c>
      <c r="X85" s="124">
        <f t="shared" si="54"/>
        <v>0.14256283477544293</v>
      </c>
      <c r="Y85" s="124">
        <f t="shared" si="54"/>
        <v>0.14120815698345518</v>
      </c>
      <c r="Z85" s="124">
        <f t="shared" si="54"/>
        <v>0.14275838230210855</v>
      </c>
      <c r="AA85" s="124">
        <f t="shared" si="54"/>
        <v>0.14666666666666667</v>
      </c>
      <c r="AB85" s="124">
        <f t="shared" si="54"/>
        <v>0.14331210191082802</v>
      </c>
      <c r="AC85" s="124" t="e">
        <f t="shared" si="54"/>
        <v>#N/A</v>
      </c>
      <c r="AD85" s="124">
        <f t="shared" si="54"/>
        <v>0.15686274509803921</v>
      </c>
      <c r="AE85" s="124">
        <f t="shared" si="54"/>
        <v>0.1430260047281324</v>
      </c>
      <c r="AF85" s="124">
        <f t="shared" si="54"/>
        <v>0.1554585152838428</v>
      </c>
      <c r="AG85" s="124">
        <f t="shared" si="54"/>
        <v>0.1490222521915037</v>
      </c>
      <c r="AH85" s="124">
        <f t="shared" si="54"/>
        <v>0.14195037507212926</v>
      </c>
      <c r="AI85" s="124">
        <f t="shared" si="54"/>
        <v>0.14194499017681728</v>
      </c>
      <c r="AJ85" s="124">
        <f t="shared" si="54"/>
        <v>0.14658803706823925</v>
      </c>
      <c r="AK85" s="124">
        <f t="shared" si="54"/>
        <v>0.14171428571428571</v>
      </c>
      <c r="AL85" s="124">
        <f t="shared" ref="AL85:BD85" si="58">IFERROR(AL21/AL$30, #N/A)</f>
        <v>0.14295462299556466</v>
      </c>
      <c r="AM85" s="124">
        <f t="shared" si="58"/>
        <v>0.1429889298892989</v>
      </c>
      <c r="AN85" s="124" t="e">
        <f t="shared" si="58"/>
        <v>#N/A</v>
      </c>
      <c r="AO85" s="124" t="e">
        <f t="shared" si="58"/>
        <v>#N/A</v>
      </c>
      <c r="AP85" s="124" t="e">
        <f t="shared" si="58"/>
        <v>#N/A</v>
      </c>
      <c r="AQ85" s="124" t="e">
        <f t="shared" si="58"/>
        <v>#N/A</v>
      </c>
      <c r="AR85" s="124" t="e">
        <f t="shared" si="58"/>
        <v>#N/A</v>
      </c>
      <c r="AS85" s="124" t="e">
        <f t="shared" si="58"/>
        <v>#N/A</v>
      </c>
      <c r="AT85" s="124" t="e">
        <f t="shared" si="58"/>
        <v>#N/A</v>
      </c>
      <c r="AU85" s="124" t="e">
        <f t="shared" si="58"/>
        <v>#N/A</v>
      </c>
      <c r="AV85" s="124" t="e">
        <f t="shared" si="58"/>
        <v>#N/A</v>
      </c>
      <c r="AW85" s="124" t="e">
        <f t="shared" si="58"/>
        <v>#N/A</v>
      </c>
      <c r="AX85" s="124" t="e">
        <f t="shared" si="58"/>
        <v>#N/A</v>
      </c>
      <c r="AY85" s="124" t="e">
        <f t="shared" si="58"/>
        <v>#N/A</v>
      </c>
      <c r="AZ85" s="124" t="e">
        <f t="shared" si="58"/>
        <v>#N/A</v>
      </c>
      <c r="BA85" s="124" t="e">
        <f t="shared" si="58"/>
        <v>#N/A</v>
      </c>
      <c r="BB85" s="124" t="e">
        <f t="shared" si="58"/>
        <v>#N/A</v>
      </c>
      <c r="BC85" s="124" t="e">
        <f t="shared" si="58"/>
        <v>#N/A</v>
      </c>
      <c r="BD85" s="124" t="e">
        <f t="shared" si="58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6"/>
        <v>7.2332730560578665E-2</v>
      </c>
      <c r="G86" s="124">
        <f t="shared" si="54"/>
        <v>6.9794050343249425E-2</v>
      </c>
      <c r="H86" s="124">
        <f t="shared" si="54"/>
        <v>6.9298245614035081E-2</v>
      </c>
      <c r="I86" s="124">
        <f t="shared" si="54"/>
        <v>6.720977596741344E-2</v>
      </c>
      <c r="J86" s="124">
        <f t="shared" si="54"/>
        <v>6.5689467969598264E-2</v>
      </c>
      <c r="K86" s="124">
        <f t="shared" si="54"/>
        <v>6.7458432304038002E-2</v>
      </c>
      <c r="L86" s="124">
        <f t="shared" si="54"/>
        <v>6.8493150684931503E-2</v>
      </c>
      <c r="M86" s="124">
        <f t="shared" si="54"/>
        <v>6.8889703187980947E-2</v>
      </c>
      <c r="N86" s="124">
        <f t="shared" si="54"/>
        <v>7.0087189805499661E-2</v>
      </c>
      <c r="O86" s="124">
        <f t="shared" si="54"/>
        <v>6.8574836016696478E-2</v>
      </c>
      <c r="P86" s="124">
        <f t="shared" si="54"/>
        <v>7.0944036178632E-2</v>
      </c>
      <c r="Q86" s="124" t="e">
        <f t="shared" si="54"/>
        <v>#N/A</v>
      </c>
      <c r="R86" s="124">
        <f t="shared" si="54"/>
        <v>6.8965517241379309E-2</v>
      </c>
      <c r="S86" s="124">
        <f t="shared" si="54"/>
        <v>7.2607260726072612E-2</v>
      </c>
      <c r="T86" s="124">
        <f t="shared" si="54"/>
        <v>7.4513124470787465E-2</v>
      </c>
      <c r="U86" s="124">
        <f t="shared" si="54"/>
        <v>7.1475843812044998E-2</v>
      </c>
      <c r="V86" s="124">
        <f t="shared" si="54"/>
        <v>7.1746384872080085E-2</v>
      </c>
      <c r="W86" s="124">
        <f t="shared" si="54"/>
        <v>7.2657743785850867E-2</v>
      </c>
      <c r="X86" s="124">
        <f t="shared" si="54"/>
        <v>7.2929542645241041E-2</v>
      </c>
      <c r="Y86" s="124">
        <f t="shared" si="54"/>
        <v>7.6183147364370915E-2</v>
      </c>
      <c r="Z86" s="124">
        <f t="shared" si="54"/>
        <v>7.6045627376425853E-2</v>
      </c>
      <c r="AA86" s="124">
        <f t="shared" si="54"/>
        <v>7.5658914728682164E-2</v>
      </c>
      <c r="AB86" s="124">
        <f t="shared" si="54"/>
        <v>7.6722640416907933E-2</v>
      </c>
      <c r="AC86" s="124" t="e">
        <f t="shared" si="54"/>
        <v>#N/A</v>
      </c>
      <c r="AD86" s="124">
        <f t="shared" si="54"/>
        <v>7.5163398692810454E-2</v>
      </c>
      <c r="AE86" s="124">
        <f t="shared" si="54"/>
        <v>8.0378250591016553E-2</v>
      </c>
      <c r="AF86" s="124">
        <f t="shared" si="54"/>
        <v>8.034934497816594E-2</v>
      </c>
      <c r="AG86" s="124">
        <f t="shared" si="54"/>
        <v>7.8219824679703301E-2</v>
      </c>
      <c r="AH86" s="124">
        <f t="shared" si="54"/>
        <v>8.1938834391229079E-2</v>
      </c>
      <c r="AI86" s="124">
        <f t="shared" si="54"/>
        <v>8.1041257367387029E-2</v>
      </c>
      <c r="AJ86" s="124">
        <f t="shared" si="54"/>
        <v>8.0454928390901431E-2</v>
      </c>
      <c r="AK86" s="124">
        <f t="shared" si="54"/>
        <v>8.3047619047619051E-2</v>
      </c>
      <c r="AL86" s="124">
        <f t="shared" ref="AL86:BD86" si="59">IFERROR(AL22/AL$30, #N/A)</f>
        <v>8.4953940634595701E-2</v>
      </c>
      <c r="AM86" s="124">
        <f t="shared" si="59"/>
        <v>8.3948339483394835E-2</v>
      </c>
      <c r="AN86" s="124" t="e">
        <f t="shared" si="59"/>
        <v>#N/A</v>
      </c>
      <c r="AO86" s="124" t="e">
        <f t="shared" si="59"/>
        <v>#N/A</v>
      </c>
      <c r="AP86" s="124" t="e">
        <f t="shared" si="59"/>
        <v>#N/A</v>
      </c>
      <c r="AQ86" s="124" t="e">
        <f t="shared" si="59"/>
        <v>#N/A</v>
      </c>
      <c r="AR86" s="124" t="e">
        <f t="shared" si="59"/>
        <v>#N/A</v>
      </c>
      <c r="AS86" s="124" t="e">
        <f t="shared" si="59"/>
        <v>#N/A</v>
      </c>
      <c r="AT86" s="124" t="e">
        <f t="shared" si="59"/>
        <v>#N/A</v>
      </c>
      <c r="AU86" s="124" t="e">
        <f t="shared" si="59"/>
        <v>#N/A</v>
      </c>
      <c r="AV86" s="124" t="e">
        <f t="shared" si="59"/>
        <v>#N/A</v>
      </c>
      <c r="AW86" s="124" t="e">
        <f t="shared" si="59"/>
        <v>#N/A</v>
      </c>
      <c r="AX86" s="124" t="e">
        <f t="shared" si="59"/>
        <v>#N/A</v>
      </c>
      <c r="AY86" s="124" t="e">
        <f t="shared" si="59"/>
        <v>#N/A</v>
      </c>
      <c r="AZ86" s="124" t="e">
        <f t="shared" si="59"/>
        <v>#N/A</v>
      </c>
      <c r="BA86" s="124" t="e">
        <f t="shared" si="59"/>
        <v>#N/A</v>
      </c>
      <c r="BB86" s="124" t="e">
        <f t="shared" si="59"/>
        <v>#N/A</v>
      </c>
      <c r="BC86" s="124" t="e">
        <f t="shared" si="59"/>
        <v>#N/A</v>
      </c>
      <c r="BD86" s="124" t="e">
        <f t="shared" si="59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6"/>
        <v>2.8933092224231464E-2</v>
      </c>
      <c r="G87" s="124">
        <f t="shared" si="54"/>
        <v>2.8604118993135013E-2</v>
      </c>
      <c r="H87" s="124">
        <f t="shared" si="54"/>
        <v>3.0701754385964911E-2</v>
      </c>
      <c r="I87" s="124">
        <f t="shared" si="54"/>
        <v>2.9871011541072641E-2</v>
      </c>
      <c r="J87" s="124">
        <f t="shared" si="54"/>
        <v>2.8230184581976112E-2</v>
      </c>
      <c r="K87" s="124">
        <f t="shared" si="54"/>
        <v>2.8503562945368172E-2</v>
      </c>
      <c r="L87" s="124">
        <f t="shared" si="54"/>
        <v>2.8227480282274803E-2</v>
      </c>
      <c r="M87" s="124">
        <f t="shared" si="54"/>
        <v>2.7482594356907291E-2</v>
      </c>
      <c r="N87" s="124">
        <f t="shared" si="54"/>
        <v>2.7498323272971161E-2</v>
      </c>
      <c r="O87" s="124">
        <f t="shared" si="54"/>
        <v>2.6535480023852118E-2</v>
      </c>
      <c r="P87" s="124">
        <f t="shared" si="54"/>
        <v>2.7133973996608253E-2</v>
      </c>
      <c r="Q87" s="124" t="e">
        <f t="shared" si="54"/>
        <v>#N/A</v>
      </c>
      <c r="R87" s="124">
        <f t="shared" si="54"/>
        <v>2.037617554858934E-2</v>
      </c>
      <c r="S87" s="124">
        <f t="shared" si="54"/>
        <v>2.0902090209020903E-2</v>
      </c>
      <c r="T87" s="124">
        <f t="shared" si="54"/>
        <v>2.2861981371718881E-2</v>
      </c>
      <c r="U87" s="124">
        <f t="shared" si="54"/>
        <v>2.183984116479153E-2</v>
      </c>
      <c r="V87" s="124">
        <f t="shared" si="54"/>
        <v>2.1690767519466074E-2</v>
      </c>
      <c r="W87" s="124">
        <f t="shared" si="54"/>
        <v>2.1510516252390057E-2</v>
      </c>
      <c r="X87" s="124">
        <f t="shared" si="54"/>
        <v>2.1013597033374538E-2</v>
      </c>
      <c r="Y87" s="124">
        <f t="shared" si="54"/>
        <v>2.1546748749519045E-2</v>
      </c>
      <c r="Z87" s="124">
        <f t="shared" si="54"/>
        <v>2.1431040442447286E-2</v>
      </c>
      <c r="AA87" s="124">
        <f t="shared" si="54"/>
        <v>2.0775193798449613E-2</v>
      </c>
      <c r="AB87" s="124">
        <f t="shared" si="54"/>
        <v>2.0845396641574986E-2</v>
      </c>
      <c r="AC87" s="124" t="e">
        <f t="shared" si="54"/>
        <v>#N/A</v>
      </c>
      <c r="AD87" s="124">
        <f t="shared" si="54"/>
        <v>1.4705882352941176E-2</v>
      </c>
      <c r="AE87" s="124">
        <f t="shared" si="54"/>
        <v>1.7730496453900711E-2</v>
      </c>
      <c r="AF87" s="124">
        <f t="shared" si="54"/>
        <v>1.7467248908296942E-2</v>
      </c>
      <c r="AG87" s="124">
        <f t="shared" si="54"/>
        <v>1.6183412002697236E-2</v>
      </c>
      <c r="AH87" s="124">
        <f t="shared" si="54"/>
        <v>1.5579919215233698E-2</v>
      </c>
      <c r="AI87" s="124">
        <f t="shared" si="54"/>
        <v>1.5225933202357564E-2</v>
      </c>
      <c r="AJ87" s="124">
        <f t="shared" si="54"/>
        <v>1.4321819713563605E-2</v>
      </c>
      <c r="AK87" s="124">
        <f t="shared" si="54"/>
        <v>1.4095238095238095E-2</v>
      </c>
      <c r="AL87" s="124">
        <f t="shared" ref="AL87:BD87" si="60">IFERROR(AL23/AL$30, #N/A)</f>
        <v>1.3988399863527807E-2</v>
      </c>
      <c r="AM87" s="124">
        <f t="shared" si="60"/>
        <v>1.3530135301353014E-2</v>
      </c>
      <c r="AN87" s="124" t="e">
        <f t="shared" si="60"/>
        <v>#N/A</v>
      </c>
      <c r="AO87" s="124" t="e">
        <f t="shared" si="60"/>
        <v>#N/A</v>
      </c>
      <c r="AP87" s="124" t="e">
        <f t="shared" si="60"/>
        <v>#N/A</v>
      </c>
      <c r="AQ87" s="124" t="e">
        <f t="shared" si="60"/>
        <v>#N/A</v>
      </c>
      <c r="AR87" s="124" t="e">
        <f t="shared" si="60"/>
        <v>#N/A</v>
      </c>
      <c r="AS87" s="124" t="e">
        <f t="shared" si="60"/>
        <v>#N/A</v>
      </c>
      <c r="AT87" s="124" t="e">
        <f t="shared" si="60"/>
        <v>#N/A</v>
      </c>
      <c r="AU87" s="124" t="e">
        <f t="shared" si="60"/>
        <v>#N/A</v>
      </c>
      <c r="AV87" s="124" t="e">
        <f t="shared" si="60"/>
        <v>#N/A</v>
      </c>
      <c r="AW87" s="124" t="e">
        <f t="shared" si="60"/>
        <v>#N/A</v>
      </c>
      <c r="AX87" s="124" t="e">
        <f t="shared" si="60"/>
        <v>#N/A</v>
      </c>
      <c r="AY87" s="124" t="e">
        <f t="shared" si="60"/>
        <v>#N/A</v>
      </c>
      <c r="AZ87" s="124" t="e">
        <f t="shared" si="60"/>
        <v>#N/A</v>
      </c>
      <c r="BA87" s="124" t="e">
        <f t="shared" si="60"/>
        <v>#N/A</v>
      </c>
      <c r="BB87" s="124" t="e">
        <f t="shared" si="60"/>
        <v>#N/A</v>
      </c>
      <c r="BC87" s="124" t="e">
        <f t="shared" si="60"/>
        <v>#N/A</v>
      </c>
      <c r="BD87" s="124" t="e">
        <f t="shared" si="60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6"/>
        <v>8.1374321880650996E-2</v>
      </c>
      <c r="G88" s="124">
        <f t="shared" si="54"/>
        <v>7.3226544622425629E-2</v>
      </c>
      <c r="H88" s="124">
        <f t="shared" si="54"/>
        <v>7.2807017543859653E-2</v>
      </c>
      <c r="I88" s="124">
        <f t="shared" si="54"/>
        <v>6.8567549219280377E-2</v>
      </c>
      <c r="J88" s="124">
        <f t="shared" si="54"/>
        <v>6.7318132464712271E-2</v>
      </c>
      <c r="K88" s="124">
        <f t="shared" si="54"/>
        <v>7.1258907363420429E-2</v>
      </c>
      <c r="L88" s="124">
        <f t="shared" si="54"/>
        <v>7.3889580738895802E-2</v>
      </c>
      <c r="M88" s="124">
        <f t="shared" si="54"/>
        <v>7.3286918285086114E-2</v>
      </c>
      <c r="N88" s="124">
        <f t="shared" si="54"/>
        <v>7.4111334674714952E-2</v>
      </c>
      <c r="O88" s="124">
        <f t="shared" si="54"/>
        <v>7.1854502087060221E-2</v>
      </c>
      <c r="P88" s="124">
        <f t="shared" si="54"/>
        <v>7.2922555115884677E-2</v>
      </c>
      <c r="Q88" s="124" t="e">
        <f t="shared" si="54"/>
        <v>#N/A</v>
      </c>
      <c r="R88" s="124">
        <f t="shared" si="54"/>
        <v>7.5235109717868343E-2</v>
      </c>
      <c r="S88" s="124">
        <f t="shared" si="54"/>
        <v>7.4807480748074806E-2</v>
      </c>
      <c r="T88" s="124">
        <f t="shared" si="54"/>
        <v>7.1126164267569861E-2</v>
      </c>
      <c r="U88" s="124">
        <f t="shared" si="54"/>
        <v>6.6181336863004633E-2</v>
      </c>
      <c r="V88" s="124">
        <f t="shared" si="54"/>
        <v>6.8409343715239157E-2</v>
      </c>
      <c r="W88" s="124">
        <f t="shared" si="54"/>
        <v>7.2657743785850867E-2</v>
      </c>
      <c r="X88" s="124">
        <f t="shared" si="54"/>
        <v>7.2105480016481246E-2</v>
      </c>
      <c r="Y88" s="124">
        <f t="shared" si="54"/>
        <v>7.4644093882262411E-2</v>
      </c>
      <c r="Z88" s="124">
        <f t="shared" si="54"/>
        <v>7.4662979605945382E-2</v>
      </c>
      <c r="AA88" s="124">
        <f t="shared" si="54"/>
        <v>7.441860465116279E-2</v>
      </c>
      <c r="AB88" s="124">
        <f t="shared" si="54"/>
        <v>7.4985524030110023E-2</v>
      </c>
      <c r="AC88" s="124" t="e">
        <f t="shared" si="54"/>
        <v>#N/A</v>
      </c>
      <c r="AD88" s="124">
        <f t="shared" si="54"/>
        <v>7.1895424836601302E-2</v>
      </c>
      <c r="AE88" s="124">
        <f t="shared" si="54"/>
        <v>7.2104018912529558E-2</v>
      </c>
      <c r="AF88" s="124">
        <f t="shared" si="54"/>
        <v>6.724890829694323E-2</v>
      </c>
      <c r="AG88" s="124">
        <f t="shared" si="54"/>
        <v>6.5407956844234658E-2</v>
      </c>
      <c r="AH88" s="124">
        <f t="shared" si="54"/>
        <v>7.0398153491055979E-2</v>
      </c>
      <c r="AI88" s="124">
        <f t="shared" si="54"/>
        <v>7.269155206286837E-2</v>
      </c>
      <c r="AJ88" s="124">
        <f t="shared" si="54"/>
        <v>7.4557708508845827E-2</v>
      </c>
      <c r="AK88" s="124">
        <f t="shared" si="54"/>
        <v>7.6952380952380953E-2</v>
      </c>
      <c r="AL88" s="124">
        <f t="shared" ref="AL88:BD88" si="61">IFERROR(AL24/AL$30, #N/A)</f>
        <v>7.7447969976117373E-2</v>
      </c>
      <c r="AM88" s="124">
        <f t="shared" si="61"/>
        <v>7.7490774907749083E-2</v>
      </c>
      <c r="AN88" s="124" t="e">
        <f t="shared" si="61"/>
        <v>#N/A</v>
      </c>
      <c r="AO88" s="124" t="e">
        <f t="shared" si="61"/>
        <v>#N/A</v>
      </c>
      <c r="AP88" s="124" t="e">
        <f t="shared" si="61"/>
        <v>#N/A</v>
      </c>
      <c r="AQ88" s="124" t="e">
        <f t="shared" si="61"/>
        <v>#N/A</v>
      </c>
      <c r="AR88" s="124" t="e">
        <f t="shared" si="61"/>
        <v>#N/A</v>
      </c>
      <c r="AS88" s="124" t="e">
        <f t="shared" si="61"/>
        <v>#N/A</v>
      </c>
      <c r="AT88" s="124" t="e">
        <f t="shared" si="61"/>
        <v>#N/A</v>
      </c>
      <c r="AU88" s="124" t="e">
        <f t="shared" si="61"/>
        <v>#N/A</v>
      </c>
      <c r="AV88" s="124" t="e">
        <f t="shared" si="61"/>
        <v>#N/A</v>
      </c>
      <c r="AW88" s="124" t="e">
        <f t="shared" si="61"/>
        <v>#N/A</v>
      </c>
      <c r="AX88" s="124" t="e">
        <f t="shared" si="61"/>
        <v>#N/A</v>
      </c>
      <c r="AY88" s="124" t="e">
        <f t="shared" si="61"/>
        <v>#N/A</v>
      </c>
      <c r="AZ88" s="124" t="e">
        <f t="shared" si="61"/>
        <v>#N/A</v>
      </c>
      <c r="BA88" s="124" t="e">
        <f t="shared" si="61"/>
        <v>#N/A</v>
      </c>
      <c r="BB88" s="124" t="e">
        <f t="shared" si="61"/>
        <v>#N/A</v>
      </c>
      <c r="BC88" s="124" t="e">
        <f t="shared" si="61"/>
        <v>#N/A</v>
      </c>
      <c r="BD88" s="124" t="e">
        <f t="shared" si="61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2">IFERROR(G29/G$30, #N/A)</f>
        <v>0.30549199084668194</v>
      </c>
      <c r="H89" s="122">
        <f t="shared" si="62"/>
        <v>0.29649122807017542</v>
      </c>
      <c r="I89" s="122">
        <f t="shared" si="62"/>
        <v>0.3211133740665309</v>
      </c>
      <c r="J89" s="122">
        <f t="shared" si="62"/>
        <v>0.3295331161780673</v>
      </c>
      <c r="K89" s="122">
        <f t="shared" si="62"/>
        <v>0.32161520190023751</v>
      </c>
      <c r="L89" s="122">
        <f t="shared" si="62"/>
        <v>0.31548360315483603</v>
      </c>
      <c r="M89" s="122">
        <f t="shared" si="62"/>
        <v>0.30963722975448882</v>
      </c>
      <c r="N89" s="122">
        <f t="shared" si="62"/>
        <v>0.30583501006036218</v>
      </c>
      <c r="O89" s="122">
        <f t="shared" si="62"/>
        <v>0.30530709600477041</v>
      </c>
      <c r="P89" s="122">
        <f t="shared" si="62"/>
        <v>0.29706048615036745</v>
      </c>
      <c r="Q89" s="122" t="e">
        <f t="shared" si="62"/>
        <v>#N/A</v>
      </c>
      <c r="R89" s="122">
        <f t="shared" si="62"/>
        <v>0.28996865203761757</v>
      </c>
      <c r="S89" s="122">
        <f t="shared" si="62"/>
        <v>0.29702970297029702</v>
      </c>
      <c r="T89" s="122">
        <f t="shared" si="62"/>
        <v>0.28789161727349705</v>
      </c>
      <c r="U89" s="122">
        <f t="shared" si="62"/>
        <v>0.31369953673064194</v>
      </c>
      <c r="V89" s="122">
        <f t="shared" si="62"/>
        <v>0.30645161290322581</v>
      </c>
      <c r="W89" s="122">
        <f t="shared" si="62"/>
        <v>0.30066921606118546</v>
      </c>
      <c r="X89" s="122">
        <f t="shared" si="62"/>
        <v>0.30160692212608159</v>
      </c>
      <c r="Y89" s="122">
        <f t="shared" si="62"/>
        <v>0.27972297037322047</v>
      </c>
      <c r="Z89" s="122">
        <f t="shared" si="62"/>
        <v>0.27894918769443483</v>
      </c>
      <c r="AA89" s="122">
        <f t="shared" si="62"/>
        <v>0.28124031007751937</v>
      </c>
      <c r="AB89" s="122">
        <f t="shared" si="62"/>
        <v>0.27562246670526924</v>
      </c>
      <c r="AC89" s="122" t="e">
        <f t="shared" si="62"/>
        <v>#N/A</v>
      </c>
      <c r="AD89" s="122">
        <f t="shared" si="62"/>
        <v>0.28594771241830064</v>
      </c>
      <c r="AE89" s="122">
        <f t="shared" si="62"/>
        <v>0.26122931442080377</v>
      </c>
      <c r="AF89" s="122">
        <f t="shared" si="62"/>
        <v>0.25851528384279476</v>
      </c>
      <c r="AG89" s="122">
        <f t="shared" si="62"/>
        <v>0.29265003371544168</v>
      </c>
      <c r="AH89" s="122">
        <f t="shared" si="62"/>
        <v>0.28216964800923255</v>
      </c>
      <c r="AI89" s="122">
        <f t="shared" si="62"/>
        <v>0.28290766208251472</v>
      </c>
      <c r="AJ89" s="122">
        <f t="shared" si="62"/>
        <v>0.2855939342881213</v>
      </c>
      <c r="AK89" s="122">
        <f t="shared" si="62"/>
        <v>0.28076190476190477</v>
      </c>
      <c r="AL89" s="122">
        <f t="shared" ref="AL89:BD89" si="63">IFERROR(AL29/AL$30, #N/A)</f>
        <v>0.27942681678607983</v>
      </c>
      <c r="AM89" s="122">
        <f t="shared" si="63"/>
        <v>0.28259532595325954</v>
      </c>
      <c r="AN89" s="122" t="e">
        <f t="shared" si="63"/>
        <v>#N/A</v>
      </c>
      <c r="AO89" s="122" t="e">
        <f t="shared" si="63"/>
        <v>#N/A</v>
      </c>
      <c r="AP89" s="122" t="e">
        <f t="shared" si="63"/>
        <v>#N/A</v>
      </c>
      <c r="AQ89" s="122" t="e">
        <f t="shared" si="63"/>
        <v>#N/A</v>
      </c>
      <c r="AR89" s="122" t="e">
        <f t="shared" si="63"/>
        <v>#N/A</v>
      </c>
      <c r="AS89" s="122" t="e">
        <f t="shared" si="63"/>
        <v>#N/A</v>
      </c>
      <c r="AT89" s="122" t="e">
        <f t="shared" si="63"/>
        <v>#N/A</v>
      </c>
      <c r="AU89" s="122" t="e">
        <f t="shared" si="63"/>
        <v>#N/A</v>
      </c>
      <c r="AV89" s="122" t="e">
        <f t="shared" si="63"/>
        <v>#N/A</v>
      </c>
      <c r="AW89" s="122" t="e">
        <f t="shared" si="63"/>
        <v>#N/A</v>
      </c>
      <c r="AX89" s="122" t="e">
        <f t="shared" si="63"/>
        <v>#N/A</v>
      </c>
      <c r="AY89" s="122" t="e">
        <f t="shared" si="63"/>
        <v>#N/A</v>
      </c>
      <c r="AZ89" s="122" t="e">
        <f t="shared" si="63"/>
        <v>#N/A</v>
      </c>
      <c r="BA89" s="122" t="e">
        <f t="shared" si="63"/>
        <v>#N/A</v>
      </c>
      <c r="BB89" s="122" t="e">
        <f t="shared" si="63"/>
        <v>#N/A</v>
      </c>
      <c r="BC89" s="122" t="e">
        <f t="shared" si="63"/>
        <v>#N/A</v>
      </c>
      <c r="BD89" s="122" t="e">
        <f t="shared" si="63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4">IFERROR(F67/F$78, #N/A)</f>
        <v>0.21621621621621623</v>
      </c>
      <c r="G90" s="124">
        <f t="shared" ref="G90:AK90" si="65">IFERROR(G67/G$78, #N/A)</f>
        <v>0.21052631578947367</v>
      </c>
      <c r="H90" s="124">
        <f t="shared" si="65"/>
        <v>0.20052310374891019</v>
      </c>
      <c r="I90" s="124">
        <f t="shared" si="65"/>
        <v>0.18728364344439638</v>
      </c>
      <c r="J90" s="124">
        <f t="shared" si="65"/>
        <v>0.18546595753424361</v>
      </c>
      <c r="K90" s="124">
        <f t="shared" si="65"/>
        <v>0.1842226276271749</v>
      </c>
      <c r="L90" s="124">
        <f t="shared" si="65"/>
        <v>0.18697039061265786</v>
      </c>
      <c r="M90" s="124">
        <f t="shared" si="65"/>
        <v>0.18708038368083421</v>
      </c>
      <c r="N90" s="124">
        <f t="shared" si="65"/>
        <v>0.18709585690746758</v>
      </c>
      <c r="O90" s="124">
        <f t="shared" si="65"/>
        <v>0.1851829547370703</v>
      </c>
      <c r="P90" s="124">
        <f t="shared" si="65"/>
        <v>0.18953323903818953</v>
      </c>
      <c r="Q90" s="124" t="e">
        <f t="shared" si="65"/>
        <v>#N/A</v>
      </c>
      <c r="R90" s="124">
        <f t="shared" si="65"/>
        <v>0.19480519480519481</v>
      </c>
      <c r="S90" s="124">
        <f t="shared" si="65"/>
        <v>0.19471947194719472</v>
      </c>
      <c r="T90" s="124">
        <f t="shared" si="65"/>
        <v>0.19161676646706588</v>
      </c>
      <c r="U90" s="124">
        <f t="shared" si="65"/>
        <v>0.18338870431893689</v>
      </c>
      <c r="V90" s="124">
        <f t="shared" si="65"/>
        <v>0.18176885512750948</v>
      </c>
      <c r="W90" s="124">
        <f t="shared" si="65"/>
        <v>0.17955930614158463</v>
      </c>
      <c r="X90" s="124">
        <f t="shared" si="65"/>
        <v>0.17880258899676377</v>
      </c>
      <c r="Y90" s="124">
        <f t="shared" si="65"/>
        <v>0.18027961736571008</v>
      </c>
      <c r="Z90" s="124">
        <f t="shared" si="65"/>
        <v>0.18045862412761715</v>
      </c>
      <c r="AA90" s="124">
        <f t="shared" si="65"/>
        <v>0.18038163387000597</v>
      </c>
      <c r="AB90" s="124">
        <f t="shared" si="65"/>
        <v>0.18398152881628252</v>
      </c>
      <c r="AC90" s="124" t="e">
        <f t="shared" si="65"/>
        <v>#N/A</v>
      </c>
      <c r="AD90" s="124">
        <f t="shared" si="65"/>
        <v>0.18096723868954759</v>
      </c>
      <c r="AE90" s="124">
        <f t="shared" si="65"/>
        <v>0.18322295805739514</v>
      </c>
      <c r="AF90" s="124">
        <f t="shared" si="65"/>
        <v>0.18316831683168316</v>
      </c>
      <c r="AG90" s="124">
        <f t="shared" si="65"/>
        <v>0.1730644111906311</v>
      </c>
      <c r="AH90" s="124">
        <f t="shared" si="65"/>
        <v>0.17568321249302846</v>
      </c>
      <c r="AI90" s="124">
        <f t="shared" si="65"/>
        <v>0.17297556300910397</v>
      </c>
      <c r="AJ90" s="124">
        <f t="shared" si="65"/>
        <v>0.1711340206185567</v>
      </c>
      <c r="AK90" s="124">
        <f t="shared" si="65"/>
        <v>0.17662938681064405</v>
      </c>
      <c r="AL90" s="124">
        <f t="shared" ref="AL90:BD90" si="66">IFERROR(AL67/AL$78, #N/A)</f>
        <v>0.17502594258042201</v>
      </c>
      <c r="AM90" s="124">
        <f t="shared" si="66"/>
        <v>0.17289286816918803</v>
      </c>
      <c r="AN90" s="124" t="e">
        <f t="shared" si="66"/>
        <v>#N/A</v>
      </c>
      <c r="AO90" s="124" t="e">
        <f t="shared" si="66"/>
        <v>#N/A</v>
      </c>
      <c r="AP90" s="124" t="e">
        <f t="shared" si="66"/>
        <v>#N/A</v>
      </c>
      <c r="AQ90" s="124" t="e">
        <f t="shared" si="66"/>
        <v>#N/A</v>
      </c>
      <c r="AR90" s="124" t="e">
        <f t="shared" si="66"/>
        <v>#N/A</v>
      </c>
      <c r="AS90" s="124" t="e">
        <f t="shared" si="66"/>
        <v>#N/A</v>
      </c>
      <c r="AT90" s="124" t="e">
        <f t="shared" si="66"/>
        <v>#N/A</v>
      </c>
      <c r="AU90" s="124" t="e">
        <f t="shared" si="66"/>
        <v>#N/A</v>
      </c>
      <c r="AV90" s="124" t="e">
        <f t="shared" si="66"/>
        <v>#N/A</v>
      </c>
      <c r="AW90" s="124" t="e">
        <f t="shared" si="66"/>
        <v>#N/A</v>
      </c>
      <c r="AX90" s="124" t="e">
        <f t="shared" si="66"/>
        <v>#N/A</v>
      </c>
      <c r="AY90" s="124" t="e">
        <f t="shared" si="66"/>
        <v>#N/A</v>
      </c>
      <c r="AZ90" s="124" t="e">
        <f t="shared" si="66"/>
        <v>#N/A</v>
      </c>
      <c r="BA90" s="124" t="e">
        <f t="shared" si="66"/>
        <v>#N/A</v>
      </c>
      <c r="BB90" s="124" t="e">
        <f t="shared" si="66"/>
        <v>#N/A</v>
      </c>
      <c r="BC90" s="124" t="e">
        <f t="shared" si="66"/>
        <v>#N/A</v>
      </c>
      <c r="BD90" s="124" t="e">
        <f t="shared" si="66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4"/>
        <v>0.21261261261261261</v>
      </c>
      <c r="G91" s="124">
        <f t="shared" ref="G91:AK91" si="67">IFERROR(G68/G$78, #N/A)</f>
        <v>0.20251716247139587</v>
      </c>
      <c r="H91" s="124">
        <f t="shared" si="67"/>
        <v>0.20662598081952921</v>
      </c>
      <c r="I91" s="124">
        <f t="shared" si="67"/>
        <v>0.20080592816962353</v>
      </c>
      <c r="J91" s="124">
        <f t="shared" si="67"/>
        <v>0.19249527953991466</v>
      </c>
      <c r="K91" s="124">
        <f t="shared" si="67"/>
        <v>0.19647272562795889</v>
      </c>
      <c r="L91" s="124">
        <f t="shared" si="67"/>
        <v>0.20041545240952313</v>
      </c>
      <c r="M91" s="124">
        <f t="shared" si="67"/>
        <v>0.19851922370865643</v>
      </c>
      <c r="N91" s="124">
        <f t="shared" si="67"/>
        <v>0.20195545565102097</v>
      </c>
      <c r="O91" s="124">
        <f t="shared" si="67"/>
        <v>0.20626068942259052</v>
      </c>
      <c r="P91" s="124">
        <f t="shared" si="67"/>
        <v>0.2033946251768034</v>
      </c>
      <c r="Q91" s="124" t="e">
        <f t="shared" si="67"/>
        <v>#N/A</v>
      </c>
      <c r="R91" s="124">
        <f t="shared" si="67"/>
        <v>0.19805194805194806</v>
      </c>
      <c r="S91" s="124">
        <f t="shared" si="67"/>
        <v>0.20242024202420242</v>
      </c>
      <c r="T91" s="124">
        <f t="shared" si="67"/>
        <v>0.21043627031650983</v>
      </c>
      <c r="U91" s="124">
        <f t="shared" si="67"/>
        <v>0.20598006644518271</v>
      </c>
      <c r="V91" s="124">
        <f t="shared" si="67"/>
        <v>0.20347259902333154</v>
      </c>
      <c r="W91" s="124">
        <f t="shared" si="67"/>
        <v>0.20581340834505391</v>
      </c>
      <c r="X91" s="124">
        <f t="shared" si="67"/>
        <v>0.20347896440129451</v>
      </c>
      <c r="Y91" s="124">
        <f t="shared" si="67"/>
        <v>0.20897718910963944</v>
      </c>
      <c r="Z91" s="124">
        <f t="shared" si="67"/>
        <v>0.21036889332003988</v>
      </c>
      <c r="AA91" s="124">
        <f t="shared" si="67"/>
        <v>0.20781156827668457</v>
      </c>
      <c r="AB91" s="124">
        <f t="shared" si="67"/>
        <v>0.21431741448370009</v>
      </c>
      <c r="AC91" s="124" t="e">
        <f t="shared" si="67"/>
        <v>#N/A</v>
      </c>
      <c r="AD91" s="124">
        <f t="shared" si="67"/>
        <v>0.20124804992199688</v>
      </c>
      <c r="AE91" s="124">
        <f t="shared" si="67"/>
        <v>0.21633554083885209</v>
      </c>
      <c r="AF91" s="124">
        <f t="shared" si="67"/>
        <v>0.21617161716171618</v>
      </c>
      <c r="AG91" s="124">
        <f t="shared" si="67"/>
        <v>0.21405335068314899</v>
      </c>
      <c r="AH91" s="124">
        <f t="shared" si="67"/>
        <v>0.22141662018962632</v>
      </c>
      <c r="AI91" s="124">
        <f t="shared" si="67"/>
        <v>0.22184954480114999</v>
      </c>
      <c r="AJ91" s="124">
        <f t="shared" si="67"/>
        <v>0.21896907216494846</v>
      </c>
      <c r="AK91" s="124">
        <f t="shared" si="67"/>
        <v>0.23100655611261087</v>
      </c>
      <c r="AL91" s="124">
        <f t="shared" ref="AL91:BD91" si="68">IFERROR(AL68/AL$78, #N/A)</f>
        <v>0.23071601521964719</v>
      </c>
      <c r="AM91" s="124">
        <f t="shared" si="68"/>
        <v>0.22661315220747144</v>
      </c>
      <c r="AN91" s="124" t="e">
        <f t="shared" si="68"/>
        <v>#N/A</v>
      </c>
      <c r="AO91" s="124" t="e">
        <f t="shared" si="68"/>
        <v>#N/A</v>
      </c>
      <c r="AP91" s="124" t="e">
        <f t="shared" si="68"/>
        <v>#N/A</v>
      </c>
      <c r="AQ91" s="124" t="e">
        <f t="shared" si="68"/>
        <v>#N/A</v>
      </c>
      <c r="AR91" s="124" t="e">
        <f t="shared" si="68"/>
        <v>#N/A</v>
      </c>
      <c r="AS91" s="124" t="e">
        <f t="shared" si="68"/>
        <v>#N/A</v>
      </c>
      <c r="AT91" s="124" t="e">
        <f t="shared" si="68"/>
        <v>#N/A</v>
      </c>
      <c r="AU91" s="124" t="e">
        <f t="shared" si="68"/>
        <v>#N/A</v>
      </c>
      <c r="AV91" s="124" t="e">
        <f t="shared" si="68"/>
        <v>#N/A</v>
      </c>
      <c r="AW91" s="124" t="e">
        <f t="shared" si="68"/>
        <v>#N/A</v>
      </c>
      <c r="AX91" s="124" t="e">
        <f t="shared" si="68"/>
        <v>#N/A</v>
      </c>
      <c r="AY91" s="124" t="e">
        <f t="shared" si="68"/>
        <v>#N/A</v>
      </c>
      <c r="AZ91" s="124" t="e">
        <f t="shared" si="68"/>
        <v>#N/A</v>
      </c>
      <c r="BA91" s="124" t="e">
        <f t="shared" si="68"/>
        <v>#N/A</v>
      </c>
      <c r="BB91" s="124" t="e">
        <f t="shared" si="68"/>
        <v>#N/A</v>
      </c>
      <c r="BC91" s="124" t="e">
        <f t="shared" si="68"/>
        <v>#N/A</v>
      </c>
      <c r="BD91" s="124" t="e">
        <f t="shared" si="68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4"/>
        <v>0.10810810810810811</v>
      </c>
      <c r="G92" s="124">
        <f t="shared" ref="G92:AK92" si="69">IFERROR(G69/G$78, #N/A)</f>
        <v>0.11327231121281464</v>
      </c>
      <c r="H92" s="124">
        <f t="shared" si="69"/>
        <v>0.11508282476024412</v>
      </c>
      <c r="I92" s="124">
        <f t="shared" si="69"/>
        <v>0.11493942016443098</v>
      </c>
      <c r="J92" s="124">
        <f t="shared" si="69"/>
        <v>0.12220205948320424</v>
      </c>
      <c r="K92" s="124">
        <f t="shared" si="69"/>
        <v>0.11778940385369238</v>
      </c>
      <c r="L92" s="124">
        <f t="shared" si="69"/>
        <v>0.1214257143529396</v>
      </c>
      <c r="M92" s="124">
        <f t="shared" si="69"/>
        <v>0.12841020418329449</v>
      </c>
      <c r="N92" s="124">
        <f t="shared" si="69"/>
        <v>0.12461799855389087</v>
      </c>
      <c r="O92" s="124">
        <f t="shared" si="69"/>
        <v>0.12887529207718065</v>
      </c>
      <c r="P92" s="124">
        <f t="shared" si="69"/>
        <v>0.12814710042432814</v>
      </c>
      <c r="Q92" s="124" t="e">
        <f t="shared" si="69"/>
        <v>#N/A</v>
      </c>
      <c r="R92" s="124">
        <f t="shared" si="69"/>
        <v>0.15422077922077923</v>
      </c>
      <c r="S92" s="124">
        <f t="shared" si="69"/>
        <v>0.12761276127612761</v>
      </c>
      <c r="T92" s="124">
        <f t="shared" si="69"/>
        <v>0.12917023096663816</v>
      </c>
      <c r="U92" s="124">
        <f t="shared" si="69"/>
        <v>0.12691029900332226</v>
      </c>
      <c r="V92" s="124">
        <f t="shared" si="69"/>
        <v>0.12588171459576777</v>
      </c>
      <c r="W92" s="124">
        <f t="shared" si="69"/>
        <v>0.12751992498827941</v>
      </c>
      <c r="X92" s="124">
        <f t="shared" si="69"/>
        <v>0.13470873786407767</v>
      </c>
      <c r="Y92" s="124">
        <f t="shared" si="69"/>
        <v>0.13134657836644592</v>
      </c>
      <c r="Z92" s="124">
        <f t="shared" si="69"/>
        <v>0.13326686606846128</v>
      </c>
      <c r="AA92" s="124">
        <f t="shared" si="69"/>
        <v>0.13804412641621944</v>
      </c>
      <c r="AB92" s="124">
        <f t="shared" si="69"/>
        <v>0.13594970984287136</v>
      </c>
      <c r="AC92" s="124" t="e">
        <f t="shared" si="69"/>
        <v>#N/A</v>
      </c>
      <c r="AD92" s="124">
        <f t="shared" si="69"/>
        <v>0.1606864274570983</v>
      </c>
      <c r="AE92" s="124">
        <f t="shared" si="69"/>
        <v>0.13686534216335541</v>
      </c>
      <c r="AF92" s="124">
        <f t="shared" si="69"/>
        <v>0.15016501650165018</v>
      </c>
      <c r="AG92" s="124">
        <f t="shared" si="69"/>
        <v>0.14378659726740403</v>
      </c>
      <c r="AH92" s="124">
        <f t="shared" si="69"/>
        <v>0.13664249860568878</v>
      </c>
      <c r="AI92" s="124">
        <f t="shared" si="69"/>
        <v>0.13751796837565883</v>
      </c>
      <c r="AJ92" s="124">
        <f t="shared" si="69"/>
        <v>0.14309278350515464</v>
      </c>
      <c r="AK92" s="124">
        <f t="shared" si="69"/>
        <v>0.14153490165831084</v>
      </c>
      <c r="AL92" s="124">
        <f t="shared" ref="AL92:BD92" si="70">IFERROR(AL69/AL$78, #N/A)</f>
        <v>0.14251124178484953</v>
      </c>
      <c r="AM92" s="124">
        <f t="shared" si="70"/>
        <v>0.14078419265205311</v>
      </c>
      <c r="AN92" s="124" t="e">
        <f t="shared" si="70"/>
        <v>#N/A</v>
      </c>
      <c r="AO92" s="124" t="e">
        <f t="shared" si="70"/>
        <v>#N/A</v>
      </c>
      <c r="AP92" s="124" t="e">
        <f t="shared" si="70"/>
        <v>#N/A</v>
      </c>
      <c r="AQ92" s="124" t="e">
        <f t="shared" si="70"/>
        <v>#N/A</v>
      </c>
      <c r="AR92" s="124" t="e">
        <f t="shared" si="70"/>
        <v>#N/A</v>
      </c>
      <c r="AS92" s="124" t="e">
        <f t="shared" si="70"/>
        <v>#N/A</v>
      </c>
      <c r="AT92" s="124" t="e">
        <f t="shared" si="70"/>
        <v>#N/A</v>
      </c>
      <c r="AU92" s="124" t="e">
        <f t="shared" si="70"/>
        <v>#N/A</v>
      </c>
      <c r="AV92" s="124" t="e">
        <f t="shared" si="70"/>
        <v>#N/A</v>
      </c>
      <c r="AW92" s="124" t="e">
        <f t="shared" si="70"/>
        <v>#N/A</v>
      </c>
      <c r="AX92" s="124" t="e">
        <f t="shared" si="70"/>
        <v>#N/A</v>
      </c>
      <c r="AY92" s="124" t="e">
        <f t="shared" si="70"/>
        <v>#N/A</v>
      </c>
      <c r="AZ92" s="124" t="e">
        <f t="shared" si="70"/>
        <v>#N/A</v>
      </c>
      <c r="BA92" s="124" t="e">
        <f t="shared" si="70"/>
        <v>#N/A</v>
      </c>
      <c r="BB92" s="124" t="e">
        <f t="shared" si="70"/>
        <v>#N/A</v>
      </c>
      <c r="BC92" s="124" t="e">
        <f t="shared" si="70"/>
        <v>#N/A</v>
      </c>
      <c r="BD92" s="124" t="e">
        <f t="shared" si="70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4"/>
        <v>8.6486486486486491E-2</v>
      </c>
      <c r="G93" s="124">
        <f t="shared" ref="G93:AK93" si="71">IFERROR(G70/G$78, #N/A)</f>
        <v>8.6956521739130432E-2</v>
      </c>
      <c r="H93" s="124">
        <f t="shared" si="71"/>
        <v>8.4568439407149087E-2</v>
      </c>
      <c r="I93" s="124">
        <f t="shared" si="71"/>
        <v>8.0457594115101685E-2</v>
      </c>
      <c r="J93" s="124">
        <f t="shared" si="71"/>
        <v>7.8403976217100074E-2</v>
      </c>
      <c r="K93" s="124">
        <f t="shared" si="71"/>
        <v>7.9154479389681273E-2</v>
      </c>
      <c r="L93" s="124">
        <f t="shared" si="71"/>
        <v>7.9409896237735575E-2</v>
      </c>
      <c r="M93" s="124">
        <f t="shared" si="71"/>
        <v>7.9702885355148301E-2</v>
      </c>
      <c r="N93" s="124">
        <f t="shared" si="71"/>
        <v>7.970148416996814E-2</v>
      </c>
      <c r="O93" s="124">
        <f t="shared" si="71"/>
        <v>7.7084286849902442E-2</v>
      </c>
      <c r="P93" s="124">
        <f t="shared" si="71"/>
        <v>7.7793493635077787E-2</v>
      </c>
      <c r="Q93" s="124" t="e">
        <f t="shared" si="71"/>
        <v>#N/A</v>
      </c>
      <c r="R93" s="124">
        <f t="shared" si="71"/>
        <v>6.4935064935064929E-2</v>
      </c>
      <c r="S93" s="124">
        <f t="shared" si="71"/>
        <v>6.7106710671067105E-2</v>
      </c>
      <c r="T93" s="124">
        <f t="shared" si="71"/>
        <v>6.8434559452523525E-2</v>
      </c>
      <c r="U93" s="124">
        <f t="shared" si="71"/>
        <v>6.5780730897009962E-2</v>
      </c>
      <c r="V93" s="124">
        <f t="shared" si="71"/>
        <v>6.5653825284861633E-2</v>
      </c>
      <c r="W93" s="124">
        <f t="shared" si="71"/>
        <v>6.6572902015939989E-2</v>
      </c>
      <c r="X93" s="124">
        <f t="shared" si="71"/>
        <v>6.6747572815533979E-2</v>
      </c>
      <c r="Y93" s="124">
        <f t="shared" si="71"/>
        <v>6.9168506254598972E-2</v>
      </c>
      <c r="Z93" s="124">
        <f t="shared" si="71"/>
        <v>6.9125955466932537E-2</v>
      </c>
      <c r="AA93" s="124">
        <f t="shared" si="71"/>
        <v>6.8574836016696478E-2</v>
      </c>
      <c r="AB93" s="124">
        <f t="shared" si="71"/>
        <v>7.0221957563466608E-2</v>
      </c>
      <c r="AC93" s="124" t="e">
        <f t="shared" si="71"/>
        <v>#N/A</v>
      </c>
      <c r="AD93" s="124">
        <f t="shared" si="71"/>
        <v>7.0202808112324488E-2</v>
      </c>
      <c r="AE93" s="124">
        <f t="shared" si="71"/>
        <v>7.2847682119205295E-2</v>
      </c>
      <c r="AF93" s="124">
        <f t="shared" si="71"/>
        <v>7.1782178217821777E-2</v>
      </c>
      <c r="AG93" s="124">
        <f t="shared" si="71"/>
        <v>7.0266753415744954E-2</v>
      </c>
      <c r="AH93" s="124">
        <f t="shared" si="71"/>
        <v>7.1946458449525935E-2</v>
      </c>
      <c r="AI93" s="124">
        <f t="shared" si="71"/>
        <v>7.2831816003833247E-2</v>
      </c>
      <c r="AJ93" s="124">
        <f t="shared" si="71"/>
        <v>7.2989690721649486E-2</v>
      </c>
      <c r="AK93" s="124">
        <f t="shared" si="71"/>
        <v>7.6359429232549167E-2</v>
      </c>
      <c r="AL93" s="124">
        <f t="shared" ref="AL93:BD93" si="72">IFERROR(AL70/AL$78, #N/A)</f>
        <v>7.6444136976824631E-2</v>
      </c>
      <c r="AM93" s="124">
        <f t="shared" si="72"/>
        <v>7.5331892559431929E-2</v>
      </c>
      <c r="AN93" s="124" t="e">
        <f t="shared" si="72"/>
        <v>#N/A</v>
      </c>
      <c r="AO93" s="124" t="e">
        <f t="shared" si="72"/>
        <v>#N/A</v>
      </c>
      <c r="AP93" s="124" t="e">
        <f t="shared" si="72"/>
        <v>#N/A</v>
      </c>
      <c r="AQ93" s="124" t="e">
        <f t="shared" si="72"/>
        <v>#N/A</v>
      </c>
      <c r="AR93" s="124" t="e">
        <f t="shared" si="72"/>
        <v>#N/A</v>
      </c>
      <c r="AS93" s="124" t="e">
        <f t="shared" si="72"/>
        <v>#N/A</v>
      </c>
      <c r="AT93" s="124" t="e">
        <f t="shared" si="72"/>
        <v>#N/A</v>
      </c>
      <c r="AU93" s="124" t="e">
        <f t="shared" si="72"/>
        <v>#N/A</v>
      </c>
      <c r="AV93" s="124" t="e">
        <f t="shared" si="72"/>
        <v>#N/A</v>
      </c>
      <c r="AW93" s="124" t="e">
        <f t="shared" si="72"/>
        <v>#N/A</v>
      </c>
      <c r="AX93" s="124" t="e">
        <f t="shared" si="72"/>
        <v>#N/A</v>
      </c>
      <c r="AY93" s="124" t="e">
        <f t="shared" si="72"/>
        <v>#N/A</v>
      </c>
      <c r="AZ93" s="124" t="e">
        <f t="shared" si="72"/>
        <v>#N/A</v>
      </c>
      <c r="BA93" s="124" t="e">
        <f t="shared" si="72"/>
        <v>#N/A</v>
      </c>
      <c r="BB93" s="124" t="e">
        <f t="shared" si="72"/>
        <v>#N/A</v>
      </c>
      <c r="BC93" s="124" t="e">
        <f t="shared" si="72"/>
        <v>#N/A</v>
      </c>
      <c r="BD93" s="124" t="e">
        <f t="shared" si="72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4"/>
        <v>3.9639639639639637E-2</v>
      </c>
      <c r="G94" s="124">
        <f t="shared" ref="G94:AK94" si="73">IFERROR(G71/G$78, #N/A)</f>
        <v>3.8901601830663615E-2</v>
      </c>
      <c r="H94" s="124">
        <f t="shared" si="73"/>
        <v>3.9232781168265042E-2</v>
      </c>
      <c r="I94" s="124">
        <f t="shared" si="73"/>
        <v>3.7862397230636093E-2</v>
      </c>
      <c r="J94" s="124">
        <f t="shared" si="73"/>
        <v>3.6228044183073828E-2</v>
      </c>
      <c r="K94" s="124">
        <f t="shared" si="73"/>
        <v>3.5807978771522482E-2</v>
      </c>
      <c r="L94" s="124">
        <f t="shared" si="73"/>
        <v>3.6133603579075448E-2</v>
      </c>
      <c r="M94" s="124">
        <f t="shared" si="73"/>
        <v>3.5054509762680972E-2</v>
      </c>
      <c r="N94" s="124">
        <f t="shared" si="73"/>
        <v>3.5122687939307992E-2</v>
      </c>
      <c r="O94" s="124">
        <f t="shared" si="73"/>
        <v>3.4025485992339746E-2</v>
      </c>
      <c r="P94" s="124">
        <f t="shared" si="73"/>
        <v>3.5643564356435641E-2</v>
      </c>
      <c r="Q94" s="124" t="e">
        <f t="shared" si="73"/>
        <v>#N/A</v>
      </c>
      <c r="R94" s="124">
        <f t="shared" si="73"/>
        <v>2.7597402597402596E-2</v>
      </c>
      <c r="S94" s="124">
        <f t="shared" si="73"/>
        <v>2.7502750275027504E-2</v>
      </c>
      <c r="T94" s="124">
        <f t="shared" si="73"/>
        <v>2.9940119760479042E-2</v>
      </c>
      <c r="U94" s="124">
        <f t="shared" si="73"/>
        <v>2.8571428571428571E-2</v>
      </c>
      <c r="V94" s="124">
        <f t="shared" si="73"/>
        <v>2.821486706456864E-2</v>
      </c>
      <c r="W94" s="124">
        <f t="shared" si="73"/>
        <v>2.8129395218002812E-2</v>
      </c>
      <c r="X94" s="124">
        <f t="shared" si="73"/>
        <v>2.7508090614886731E-2</v>
      </c>
      <c r="Y94" s="124">
        <f t="shared" si="73"/>
        <v>2.759381898454746E-2</v>
      </c>
      <c r="Z94" s="124">
        <f t="shared" si="73"/>
        <v>2.725157859754071E-2</v>
      </c>
      <c r="AA94" s="124">
        <f t="shared" si="73"/>
        <v>2.6535480023852118E-2</v>
      </c>
      <c r="AB94" s="124">
        <f t="shared" si="73"/>
        <v>2.6965231704371179E-2</v>
      </c>
      <c r="AC94" s="124" t="e">
        <f t="shared" si="73"/>
        <v>#N/A</v>
      </c>
      <c r="AD94" s="124">
        <f t="shared" si="73"/>
        <v>1.8720748829953199E-2</v>
      </c>
      <c r="AE94" s="124">
        <f t="shared" si="73"/>
        <v>2.097130242825607E-2</v>
      </c>
      <c r="AF94" s="124">
        <f t="shared" si="73"/>
        <v>2.2277227722772276E-2</v>
      </c>
      <c r="AG94" s="124">
        <f t="shared" si="73"/>
        <v>2.1470396877033181E-2</v>
      </c>
      <c r="AH94" s="124">
        <f t="shared" si="73"/>
        <v>2.1751254880089235E-2</v>
      </c>
      <c r="AI94" s="124">
        <f t="shared" si="73"/>
        <v>2.1562050790608529E-2</v>
      </c>
      <c r="AJ94" s="124">
        <f t="shared" si="73"/>
        <v>2.1030927835051547E-2</v>
      </c>
      <c r="AK94" s="124">
        <f t="shared" si="73"/>
        <v>2.1596606247589665E-2</v>
      </c>
      <c r="AL94" s="124">
        <f t="shared" ref="AL94:BD94" si="74">IFERROR(AL71/AL$78, #N/A)</f>
        <v>2.1445866482186094E-2</v>
      </c>
      <c r="AM94" s="124">
        <f t="shared" si="74"/>
        <v>2.0685396727384994E-2</v>
      </c>
      <c r="AN94" s="124" t="e">
        <f t="shared" si="74"/>
        <v>#N/A</v>
      </c>
      <c r="AO94" s="124" t="e">
        <f t="shared" si="74"/>
        <v>#N/A</v>
      </c>
      <c r="AP94" s="124" t="e">
        <f t="shared" si="74"/>
        <v>#N/A</v>
      </c>
      <c r="AQ94" s="124" t="e">
        <f t="shared" si="74"/>
        <v>#N/A</v>
      </c>
      <c r="AR94" s="124" t="e">
        <f t="shared" si="74"/>
        <v>#N/A</v>
      </c>
      <c r="AS94" s="124" t="e">
        <f t="shared" si="74"/>
        <v>#N/A</v>
      </c>
      <c r="AT94" s="124" t="e">
        <f t="shared" si="74"/>
        <v>#N/A</v>
      </c>
      <c r="AU94" s="124" t="e">
        <f t="shared" si="74"/>
        <v>#N/A</v>
      </c>
      <c r="AV94" s="124" t="e">
        <f t="shared" si="74"/>
        <v>#N/A</v>
      </c>
      <c r="AW94" s="124" t="e">
        <f t="shared" si="74"/>
        <v>#N/A</v>
      </c>
      <c r="AX94" s="124" t="e">
        <f t="shared" si="74"/>
        <v>#N/A</v>
      </c>
      <c r="AY94" s="124" t="e">
        <f t="shared" si="74"/>
        <v>#N/A</v>
      </c>
      <c r="AZ94" s="124" t="e">
        <f t="shared" si="74"/>
        <v>#N/A</v>
      </c>
      <c r="BA94" s="124" t="e">
        <f t="shared" si="74"/>
        <v>#N/A</v>
      </c>
      <c r="BB94" s="124" t="e">
        <f t="shared" si="74"/>
        <v>#N/A</v>
      </c>
      <c r="BC94" s="124" t="e">
        <f t="shared" si="74"/>
        <v>#N/A</v>
      </c>
      <c r="BD94" s="124" t="e">
        <f t="shared" si="74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4"/>
        <v>7.2072072072072071E-2</v>
      </c>
      <c r="G95" s="124">
        <f t="shared" ref="G95:AK95" si="75">IFERROR(G72/G$78, #N/A)</f>
        <v>6.8649885583524028E-2</v>
      </c>
      <c r="H95" s="124">
        <f t="shared" si="75"/>
        <v>6.9747166521360066E-2</v>
      </c>
      <c r="I95" s="124">
        <f t="shared" si="75"/>
        <v>6.7611423626135869E-2</v>
      </c>
      <c r="J95" s="124">
        <f t="shared" si="75"/>
        <v>6.6508200515195237E-2</v>
      </c>
      <c r="K95" s="124">
        <f t="shared" si="75"/>
        <v>6.9731327081385894E-2</v>
      </c>
      <c r="L95" s="124">
        <f t="shared" si="75"/>
        <v>7.3947839882759062E-2</v>
      </c>
      <c r="M95" s="124">
        <f t="shared" si="75"/>
        <v>7.4536957600647949E-2</v>
      </c>
      <c r="N95" s="124">
        <f t="shared" si="75"/>
        <v>7.632430263734237E-2</v>
      </c>
      <c r="O95" s="124">
        <f t="shared" si="75"/>
        <v>7.407318189482813E-2</v>
      </c>
      <c r="P95" s="124">
        <f t="shared" si="75"/>
        <v>7.5247524752475245E-2</v>
      </c>
      <c r="Q95" s="124" t="e">
        <f t="shared" si="75"/>
        <v>#N/A</v>
      </c>
      <c r="R95" s="124">
        <f t="shared" si="75"/>
        <v>7.4675324675324672E-2</v>
      </c>
      <c r="S95" s="124">
        <f t="shared" si="75"/>
        <v>6.9306930693069313E-2</v>
      </c>
      <c r="T95" s="124">
        <f t="shared" si="75"/>
        <v>7.1000855431993151E-2</v>
      </c>
      <c r="U95" s="124">
        <f t="shared" si="75"/>
        <v>6.617940199335548E-2</v>
      </c>
      <c r="V95" s="124">
        <f t="shared" si="75"/>
        <v>6.7824199674443836E-2</v>
      </c>
      <c r="W95" s="124">
        <f t="shared" si="75"/>
        <v>7.0323488045007029E-2</v>
      </c>
      <c r="X95" s="124">
        <f t="shared" si="75"/>
        <v>7.200647249190939E-2</v>
      </c>
      <c r="Y95" s="124">
        <f t="shared" si="75"/>
        <v>7.3951434878587199E-2</v>
      </c>
      <c r="Z95" s="124">
        <f t="shared" si="75"/>
        <v>7.3446327683615822E-2</v>
      </c>
      <c r="AA95" s="124">
        <f t="shared" si="75"/>
        <v>7.1854502087060221E-2</v>
      </c>
      <c r="AB95" s="124">
        <f t="shared" si="75"/>
        <v>7.2469060205497537E-2</v>
      </c>
      <c r="AC95" s="124" t="e">
        <f t="shared" si="75"/>
        <v>#N/A</v>
      </c>
      <c r="AD95" s="124">
        <f t="shared" si="75"/>
        <v>7.3322932917316688E-2</v>
      </c>
      <c r="AE95" s="124">
        <f t="shared" si="75"/>
        <v>7.505518763796909E-2</v>
      </c>
      <c r="AF95" s="124">
        <f t="shared" si="75"/>
        <v>6.8481848184818478E-2</v>
      </c>
      <c r="AG95" s="124">
        <f t="shared" si="75"/>
        <v>6.5061808718282363E-2</v>
      </c>
      <c r="AH95" s="124">
        <f t="shared" si="75"/>
        <v>6.8600111544896827E-2</v>
      </c>
      <c r="AI95" s="124">
        <f t="shared" si="75"/>
        <v>7.2831816003833247E-2</v>
      </c>
      <c r="AJ95" s="124">
        <f t="shared" si="75"/>
        <v>7.2164948453608241E-2</v>
      </c>
      <c r="AK95" s="124">
        <f t="shared" si="75"/>
        <v>7.4816814500578477E-2</v>
      </c>
      <c r="AL95" s="124">
        <f t="shared" ref="AL95:BD95" si="76">IFERROR(AL72/AL$78, #N/A)</f>
        <v>7.4714631615358004E-2</v>
      </c>
      <c r="AM95" s="124">
        <f t="shared" si="76"/>
        <v>7.4096943501080578E-2</v>
      </c>
      <c r="AN95" s="124" t="e">
        <f t="shared" si="76"/>
        <v>#N/A</v>
      </c>
      <c r="AO95" s="124" t="e">
        <f t="shared" si="76"/>
        <v>#N/A</v>
      </c>
      <c r="AP95" s="124" t="e">
        <f t="shared" si="76"/>
        <v>#N/A</v>
      </c>
      <c r="AQ95" s="124" t="e">
        <f t="shared" si="76"/>
        <v>#N/A</v>
      </c>
      <c r="AR95" s="124" t="e">
        <f t="shared" si="76"/>
        <v>#N/A</v>
      </c>
      <c r="AS95" s="124" t="e">
        <f t="shared" si="76"/>
        <v>#N/A</v>
      </c>
      <c r="AT95" s="124" t="e">
        <f t="shared" si="76"/>
        <v>#N/A</v>
      </c>
      <c r="AU95" s="124" t="e">
        <f t="shared" si="76"/>
        <v>#N/A</v>
      </c>
      <c r="AV95" s="124" t="e">
        <f t="shared" si="76"/>
        <v>#N/A</v>
      </c>
      <c r="AW95" s="124" t="e">
        <f t="shared" si="76"/>
        <v>#N/A</v>
      </c>
      <c r="AX95" s="124" t="e">
        <f t="shared" si="76"/>
        <v>#N/A</v>
      </c>
      <c r="AY95" s="124" t="e">
        <f t="shared" si="76"/>
        <v>#N/A</v>
      </c>
      <c r="AZ95" s="124" t="e">
        <f t="shared" si="76"/>
        <v>#N/A</v>
      </c>
      <c r="BA95" s="124" t="e">
        <f t="shared" si="76"/>
        <v>#N/A</v>
      </c>
      <c r="BB95" s="124" t="e">
        <f t="shared" si="76"/>
        <v>#N/A</v>
      </c>
      <c r="BC95" s="124" t="e">
        <f t="shared" si="76"/>
        <v>#N/A</v>
      </c>
      <c r="BD95" s="124" t="e">
        <f t="shared" si="76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7">IFERROR(G77/G$78, #N/A)</f>
        <v>0.2791762013729977</v>
      </c>
      <c r="H96" s="122">
        <f t="shared" si="77"/>
        <v>0.28509154315605928</v>
      </c>
      <c r="I96" s="122">
        <f t="shared" si="77"/>
        <v>0.31299085893552575</v>
      </c>
      <c r="J96" s="122">
        <f t="shared" si="77"/>
        <v>0.30310220201622584</v>
      </c>
      <c r="K96" s="122">
        <f t="shared" si="77"/>
        <v>0.31661791755872509</v>
      </c>
      <c r="L96" s="122">
        <f t="shared" si="77"/>
        <v>0.30167357406716477</v>
      </c>
      <c r="M96" s="122">
        <f t="shared" si="77"/>
        <v>0.29667185104416316</v>
      </c>
      <c r="N96" s="122">
        <f t="shared" si="77"/>
        <v>0.29516566595149218</v>
      </c>
      <c r="O96" s="122">
        <f t="shared" si="77"/>
        <v>0.28424830775901527</v>
      </c>
      <c r="P96" s="122">
        <f t="shared" si="77"/>
        <v>0.28995756718528998</v>
      </c>
      <c r="Q96" s="122" t="e">
        <f t="shared" si="77"/>
        <v>#N/A</v>
      </c>
      <c r="R96" s="122">
        <f t="shared" si="77"/>
        <v>0.28896103896103897</v>
      </c>
      <c r="S96" s="122">
        <f t="shared" si="77"/>
        <v>0.31133113311331134</v>
      </c>
      <c r="T96" s="122">
        <f t="shared" si="77"/>
        <v>0.29940119760479039</v>
      </c>
      <c r="U96" s="122">
        <f t="shared" si="77"/>
        <v>0.32093023255813952</v>
      </c>
      <c r="V96" s="122">
        <f t="shared" si="77"/>
        <v>0.32718393922951711</v>
      </c>
      <c r="W96" s="122">
        <f t="shared" si="77"/>
        <v>0.32208157524613223</v>
      </c>
      <c r="X96" s="122">
        <f t="shared" si="77"/>
        <v>0.31674757281553401</v>
      </c>
      <c r="Y96" s="122">
        <f t="shared" si="77"/>
        <v>0.30868285504047094</v>
      </c>
      <c r="Z96" s="122">
        <f t="shared" si="77"/>
        <v>0.30541708208707213</v>
      </c>
      <c r="AA96" s="122">
        <f t="shared" si="77"/>
        <v>0.30679785330948123</v>
      </c>
      <c r="AB96" s="122">
        <f t="shared" si="77"/>
        <v>0.29661754874808294</v>
      </c>
      <c r="AC96" s="122" t="e">
        <f t="shared" si="77"/>
        <v>#N/A</v>
      </c>
      <c r="AD96" s="122">
        <f t="shared" si="77"/>
        <v>0.29329173166926675</v>
      </c>
      <c r="AE96" s="122">
        <f t="shared" si="77"/>
        <v>0.29801324503311261</v>
      </c>
      <c r="AF96" s="122">
        <f t="shared" si="77"/>
        <v>0.28712871287128711</v>
      </c>
      <c r="AG96" s="122">
        <f t="shared" si="77"/>
        <v>0.31229668184775539</v>
      </c>
      <c r="AH96" s="122">
        <f t="shared" si="77"/>
        <v>0.30451756832124932</v>
      </c>
      <c r="AI96" s="122">
        <f t="shared" si="77"/>
        <v>0.29995208433157644</v>
      </c>
      <c r="AJ96" s="122">
        <f t="shared" si="77"/>
        <v>0.30103092783505153</v>
      </c>
      <c r="AK96" s="122">
        <f t="shared" si="77"/>
        <v>0.27805630543771692</v>
      </c>
      <c r="AL96" s="122">
        <f t="shared" ref="AL96:BD96" si="78">IFERROR(AL77/AL$78, #N/A)</f>
        <v>0.27845036319612593</v>
      </c>
      <c r="AM96" s="122">
        <f t="shared" si="78"/>
        <v>0.2797159617165792</v>
      </c>
      <c r="AN96" s="122" t="e">
        <f t="shared" si="78"/>
        <v>#N/A</v>
      </c>
      <c r="AO96" s="122" t="e">
        <f t="shared" si="78"/>
        <v>#N/A</v>
      </c>
      <c r="AP96" s="122" t="e">
        <f t="shared" si="78"/>
        <v>#N/A</v>
      </c>
      <c r="AQ96" s="122" t="e">
        <f t="shared" si="78"/>
        <v>#N/A</v>
      </c>
      <c r="AR96" s="122" t="e">
        <f t="shared" si="78"/>
        <v>#N/A</v>
      </c>
      <c r="AS96" s="122" t="e">
        <f t="shared" si="78"/>
        <v>#N/A</v>
      </c>
      <c r="AT96" s="122" t="e">
        <f t="shared" si="78"/>
        <v>#N/A</v>
      </c>
      <c r="AU96" s="122" t="e">
        <f t="shared" si="78"/>
        <v>#N/A</v>
      </c>
      <c r="AV96" s="122" t="e">
        <f t="shared" si="78"/>
        <v>#N/A</v>
      </c>
      <c r="AW96" s="122" t="e">
        <f t="shared" si="78"/>
        <v>#N/A</v>
      </c>
      <c r="AX96" s="122" t="e">
        <f t="shared" si="78"/>
        <v>#N/A</v>
      </c>
      <c r="AY96" s="122" t="e">
        <f t="shared" si="78"/>
        <v>#N/A</v>
      </c>
      <c r="AZ96" s="122" t="e">
        <f t="shared" si="78"/>
        <v>#N/A</v>
      </c>
      <c r="BA96" s="122" t="e">
        <f t="shared" si="78"/>
        <v>#N/A</v>
      </c>
      <c r="BB96" s="122" t="e">
        <f t="shared" si="78"/>
        <v>#N/A</v>
      </c>
      <c r="BC96" s="122" t="e">
        <f t="shared" si="78"/>
        <v>#N/A</v>
      </c>
      <c r="BD96" s="122" t="e">
        <f t="shared" si="78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O29" sqref="AO29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-1233</v>
      </c>
      <c r="AO4" s="4">
        <f>IF(MONTH(AO$2)=10,(1/2)*(raw!AP4-raw!AO4), IF(MONTH(AO$2)=11, (1/2)*(raw!AO4-raw!AN4), raw!AO4-raw!AN4))</f>
        <v>0</v>
      </c>
      <c r="AP4" s="4">
        <f>IF(MONTH(AP$2)=10,(1/2)*(raw!AQ4-raw!AP4), IF(MONTH(AP$2)=11, (1/2)*(raw!AP4-raw!AO4), raw!AP4-raw!AO4))</f>
        <v>0</v>
      </c>
      <c r="AQ4" s="4">
        <f>IF(MONTH(AQ$2)=10,(1/2)*(raw!AR4-raw!AQ4), IF(MONTH(AQ$2)=11, (1/2)*(raw!AQ4-raw!AP4), raw!AQ4-raw!AP4))</f>
        <v>0</v>
      </c>
      <c r="AR4" s="4">
        <f>IF(MONTH(AR$2)=10,(1/2)*(raw!AS4-raw!AR4), IF(MONTH(AR$2)=11, (1/2)*(raw!AR4-raw!AQ4), raw!AR4-raw!AQ4))</f>
        <v>0</v>
      </c>
      <c r="AS4" s="4">
        <f>IF(MONTH(AS$2)=10,(1/2)*(raw!AT4-raw!AS4), IF(MONTH(AS$2)=11, (1/2)*(raw!AS4-raw!AR4), raw!AS4-raw!AR4))</f>
        <v>0</v>
      </c>
      <c r="AT4" s="4">
        <f>IF(MONTH(AT$2)=10,(1/2)*(raw!AU4-raw!AT4), IF(MONTH(AT$2)=11, (1/2)*(raw!AT4-raw!AS4), raw!AT4-raw!AS4))</f>
        <v>0</v>
      </c>
      <c r="AU4" s="4">
        <f>IF(MONTH(AU$2)=10,(1/2)*(raw!AV4-raw!AU4), IF(MONTH(AU$2)=11, (1/2)*(raw!AU4-raw!AT4), raw!AU4-raw!AT4))</f>
        <v>0</v>
      </c>
      <c r="AV4" s="4">
        <f>IF(MONTH(AV$2)=10,(1/2)*(raw!AW4-raw!AV4), IF(MONTH(AV$2)=11, (1/2)*(raw!AV4-raw!AU4), raw!AV4-raw!AU4))</f>
        <v>0</v>
      </c>
      <c r="AW4" s="4">
        <f>IF(MONTH(AW$2)=10,(1/2)*(raw!AX4-raw!AW4), IF(MONTH(AW$2)=11, (1/2)*(raw!AW4-raw!AV4), raw!AW4-raw!AV4))</f>
        <v>0</v>
      </c>
      <c r="AX4" s="4">
        <f>IF(MONTH(AX$2)=10,(1/2)*(raw!AY4-raw!AX4), IF(MONTH(AX$2)=11, (1/2)*(raw!AX4-raw!AW4), raw!AX4-raw!AW4))</f>
        <v>0</v>
      </c>
      <c r="AY4" s="4">
        <f>IF(MONTH(AY$2)=10,(1/2)*(raw!AZ4-raw!AY4), IF(MONTH(AY$2)=11, (1/2)*(raw!AY4-raw!AX4), raw!AY4-raw!AX4))</f>
        <v>0</v>
      </c>
      <c r="AZ4" s="4">
        <f>IF(MONTH(AZ$2)=10,(1/2)*(raw!BA4-raw!AZ4), IF(MONTH(AZ$2)=11, (1/2)*(raw!AZ4-raw!AY4), raw!AZ4-raw!AY4))</f>
        <v>0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-941</v>
      </c>
      <c r="AO5" s="4">
        <f>IF(MONTH(AO$2)=10,(1/2)*(raw!AP5-raw!AO5), IF(MONTH(AO$2)=11, (1/2)*(raw!AO5-raw!AN5), raw!AO5-raw!AN5))</f>
        <v>0</v>
      </c>
      <c r="AP5" s="4">
        <f>IF(MONTH(AP$2)=10,(1/2)*(raw!AQ5-raw!AP5), IF(MONTH(AP$2)=11, (1/2)*(raw!AP5-raw!AO5), raw!AP5-raw!AO5))</f>
        <v>0</v>
      </c>
      <c r="AQ5" s="4">
        <f>IF(MONTH(AQ$2)=10,(1/2)*(raw!AR5-raw!AQ5), IF(MONTH(AQ$2)=11, (1/2)*(raw!AQ5-raw!AP5), raw!AQ5-raw!AP5))</f>
        <v>0</v>
      </c>
      <c r="AR5" s="4">
        <f>IF(MONTH(AR$2)=10,(1/2)*(raw!AS5-raw!AR5), IF(MONTH(AR$2)=11, (1/2)*(raw!AR5-raw!AQ5), raw!AR5-raw!AQ5))</f>
        <v>0</v>
      </c>
      <c r="AS5" s="4">
        <f>IF(MONTH(AS$2)=10,(1/2)*(raw!AT5-raw!AS5), IF(MONTH(AS$2)=11, (1/2)*(raw!AS5-raw!AR5), raw!AS5-raw!AR5))</f>
        <v>0</v>
      </c>
      <c r="AT5" s="4">
        <f>IF(MONTH(AT$2)=10,(1/2)*(raw!AU5-raw!AT5), IF(MONTH(AT$2)=11, (1/2)*(raw!AT5-raw!AS5), raw!AT5-raw!AS5))</f>
        <v>0</v>
      </c>
      <c r="AU5" s="4">
        <f>IF(MONTH(AU$2)=10,(1/2)*(raw!AV5-raw!AU5), IF(MONTH(AU$2)=11, (1/2)*(raw!AU5-raw!AT5), raw!AU5-raw!AT5))</f>
        <v>0</v>
      </c>
      <c r="AV5" s="4">
        <f>IF(MONTH(AV$2)=10,(1/2)*(raw!AW5-raw!AV5), IF(MONTH(AV$2)=11, (1/2)*(raw!AV5-raw!AU5), raw!AV5-raw!AU5))</f>
        <v>0</v>
      </c>
      <c r="AW5" s="4">
        <f>IF(MONTH(AW$2)=10,(1/2)*(raw!AX5-raw!AW5), IF(MONTH(AW$2)=11, (1/2)*(raw!AW5-raw!AV5), raw!AW5-raw!AV5))</f>
        <v>0</v>
      </c>
      <c r="AX5" s="4">
        <f>IF(MONTH(AX$2)=10,(1/2)*(raw!AY5-raw!AX5), IF(MONTH(AX$2)=11, (1/2)*(raw!AX5-raw!AW5), raw!AX5-raw!AW5))</f>
        <v>0</v>
      </c>
      <c r="AY5" s="4">
        <f>IF(MONTH(AY$2)=10,(1/2)*(raw!AZ5-raw!AY5), IF(MONTH(AY$2)=11, (1/2)*(raw!AY5-raw!AX5), raw!AY5-raw!AX5))</f>
        <v>0</v>
      </c>
      <c r="AZ5" s="4">
        <f>IF(MONTH(AZ$2)=10,(1/2)*(raw!BA5-raw!AZ5), IF(MONTH(AZ$2)=11, (1/2)*(raw!AZ5-raw!AY5), raw!AZ5-raw!AY5))</f>
        <v>0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-247</v>
      </c>
      <c r="AO6" s="4">
        <f>IF(MONTH(AO$2)=10,(1/2)*(raw!AP6-raw!AO6), IF(MONTH(AO$2)=11, (1/2)*(raw!AO6-raw!AN6), raw!AO6-raw!AN6))</f>
        <v>0</v>
      </c>
      <c r="AP6" s="4">
        <f>IF(MONTH(AP$2)=10,(1/2)*(raw!AQ6-raw!AP6), IF(MONTH(AP$2)=11, (1/2)*(raw!AP6-raw!AO6), raw!AP6-raw!AO6))</f>
        <v>0</v>
      </c>
      <c r="AQ6" s="4">
        <f>IF(MONTH(AQ$2)=10,(1/2)*(raw!AR6-raw!AQ6), IF(MONTH(AQ$2)=11, (1/2)*(raw!AQ6-raw!AP6), raw!AQ6-raw!AP6))</f>
        <v>0</v>
      </c>
      <c r="AR6" s="4">
        <f>IF(MONTH(AR$2)=10,(1/2)*(raw!AS6-raw!AR6), IF(MONTH(AR$2)=11, (1/2)*(raw!AR6-raw!AQ6), raw!AR6-raw!AQ6))</f>
        <v>0</v>
      </c>
      <c r="AS6" s="4">
        <f>IF(MONTH(AS$2)=10,(1/2)*(raw!AT6-raw!AS6), IF(MONTH(AS$2)=11, (1/2)*(raw!AS6-raw!AR6), raw!AS6-raw!AR6))</f>
        <v>0</v>
      </c>
      <c r="AT6" s="4">
        <f>IF(MONTH(AT$2)=10,(1/2)*(raw!AU6-raw!AT6), IF(MONTH(AT$2)=11, (1/2)*(raw!AT6-raw!AS6), raw!AT6-raw!AS6))</f>
        <v>0</v>
      </c>
      <c r="AU6" s="4">
        <f>IF(MONTH(AU$2)=10,(1/2)*(raw!AV6-raw!AU6), IF(MONTH(AU$2)=11, (1/2)*(raw!AU6-raw!AT6), raw!AU6-raw!AT6))</f>
        <v>0</v>
      </c>
      <c r="AV6" s="4">
        <f>IF(MONTH(AV$2)=10,(1/2)*(raw!AW6-raw!AV6), IF(MONTH(AV$2)=11, (1/2)*(raw!AV6-raw!AU6), raw!AV6-raw!AU6))</f>
        <v>0</v>
      </c>
      <c r="AW6" s="4">
        <f>IF(MONTH(AW$2)=10,(1/2)*(raw!AX6-raw!AW6), IF(MONTH(AW$2)=11, (1/2)*(raw!AW6-raw!AV6), raw!AW6-raw!AV6))</f>
        <v>0</v>
      </c>
      <c r="AX6" s="4">
        <f>IF(MONTH(AX$2)=10,(1/2)*(raw!AY6-raw!AX6), IF(MONTH(AX$2)=11, (1/2)*(raw!AX6-raw!AW6), raw!AX6-raw!AW6))</f>
        <v>0</v>
      </c>
      <c r="AY6" s="4">
        <f>IF(MONTH(AY$2)=10,(1/2)*(raw!AZ6-raw!AY6), IF(MONTH(AY$2)=11, (1/2)*(raw!AY6-raw!AX6), raw!AY6-raw!AX6))</f>
        <v>0</v>
      </c>
      <c r="AZ6" s="4">
        <f>IF(MONTH(AZ$2)=10,(1/2)*(raw!BA6-raw!AZ6), IF(MONTH(AZ$2)=11, (1/2)*(raw!AZ6-raw!AY6), raw!AZ6-raw!AY6))</f>
        <v>0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-241</v>
      </c>
      <c r="AO7" s="4">
        <f>IF(MONTH(AO$2)=10,(1/2)*(raw!AP7-raw!AO7), IF(MONTH(AO$2)=11, (1/2)*(raw!AO7-raw!AN7), raw!AO7-raw!AN7))</f>
        <v>0</v>
      </c>
      <c r="AP7" s="4">
        <f>IF(MONTH(AP$2)=10,(1/2)*(raw!AQ7-raw!AP7), IF(MONTH(AP$2)=11, (1/2)*(raw!AP7-raw!AO7), raw!AP7-raw!AO7))</f>
        <v>0</v>
      </c>
      <c r="AQ7" s="4">
        <f>IF(MONTH(AQ$2)=10,(1/2)*(raw!AR7-raw!AQ7), IF(MONTH(AQ$2)=11, (1/2)*(raw!AQ7-raw!AP7), raw!AQ7-raw!AP7))</f>
        <v>0</v>
      </c>
      <c r="AR7" s="4">
        <f>IF(MONTH(AR$2)=10,(1/2)*(raw!AS7-raw!AR7), IF(MONTH(AR$2)=11, (1/2)*(raw!AR7-raw!AQ7), raw!AR7-raw!AQ7))</f>
        <v>0</v>
      </c>
      <c r="AS7" s="4">
        <f>IF(MONTH(AS$2)=10,(1/2)*(raw!AT7-raw!AS7), IF(MONTH(AS$2)=11, (1/2)*(raw!AS7-raw!AR7), raw!AS7-raw!AR7))</f>
        <v>0</v>
      </c>
      <c r="AT7" s="4">
        <f>IF(MONTH(AT$2)=10,(1/2)*(raw!AU7-raw!AT7), IF(MONTH(AT$2)=11, (1/2)*(raw!AT7-raw!AS7), raw!AT7-raw!AS7))</f>
        <v>0</v>
      </c>
      <c r="AU7" s="4">
        <f>IF(MONTH(AU$2)=10,(1/2)*(raw!AV7-raw!AU7), IF(MONTH(AU$2)=11, (1/2)*(raw!AU7-raw!AT7), raw!AU7-raw!AT7))</f>
        <v>0</v>
      </c>
      <c r="AV7" s="4">
        <f>IF(MONTH(AV$2)=10,(1/2)*(raw!AW7-raw!AV7), IF(MONTH(AV$2)=11, (1/2)*(raw!AV7-raw!AU7), raw!AV7-raw!AU7))</f>
        <v>0</v>
      </c>
      <c r="AW7" s="4">
        <f>IF(MONTH(AW$2)=10,(1/2)*(raw!AX7-raw!AW7), IF(MONTH(AW$2)=11, (1/2)*(raw!AW7-raw!AV7), raw!AW7-raw!AV7))</f>
        <v>0</v>
      </c>
      <c r="AX7" s="4">
        <f>IF(MONTH(AX$2)=10,(1/2)*(raw!AY7-raw!AX7), IF(MONTH(AX$2)=11, (1/2)*(raw!AX7-raw!AW7), raw!AX7-raw!AW7))</f>
        <v>0</v>
      </c>
      <c r="AY7" s="4">
        <f>IF(MONTH(AY$2)=10,(1/2)*(raw!AZ7-raw!AY7), IF(MONTH(AY$2)=11, (1/2)*(raw!AY7-raw!AX7), raw!AY7-raw!AX7))</f>
        <v>0</v>
      </c>
      <c r="AZ7" s="4">
        <f>IF(MONTH(AZ$2)=10,(1/2)*(raw!BA7-raw!AZ7), IF(MONTH(AZ$2)=11, (1/2)*(raw!AZ7-raw!AY7), raw!AZ7-raw!AY7))</f>
        <v>0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-2663</v>
      </c>
      <c r="AO8" s="25">
        <f>IF(MONTH(AO$2)=10,(1/2)*(raw!AP8-raw!AO8), IF(MONTH(AO$2)=11, (1/2)*(raw!AO8-raw!AN8), raw!AO8-raw!AN8))</f>
        <v>0</v>
      </c>
      <c r="AP8" s="25">
        <f>IF(MONTH(AP$2)=10,(1/2)*(raw!AQ8-raw!AP8), IF(MONTH(AP$2)=11, (1/2)*(raw!AP8-raw!AO8), raw!AP8-raw!AO8))</f>
        <v>0</v>
      </c>
      <c r="AQ8" s="25">
        <f>IF(MONTH(AQ$2)=10,(1/2)*(raw!AR8-raw!AQ8), IF(MONTH(AQ$2)=11, (1/2)*(raw!AQ8-raw!AP8), raw!AQ8-raw!AP8))</f>
        <v>0</v>
      </c>
      <c r="AR8" s="25">
        <f>IF(MONTH(AR$2)=10,(1/2)*(raw!AS8-raw!AR8), IF(MONTH(AR$2)=11, (1/2)*(raw!AR8-raw!AQ8), raw!AR8-raw!AQ8))</f>
        <v>0</v>
      </c>
      <c r="AS8" s="25">
        <f>IF(MONTH(AS$2)=10,(1/2)*(raw!AT8-raw!AS8), IF(MONTH(AS$2)=11, (1/2)*(raw!AS8-raw!AR8), raw!AS8-raw!AR8))</f>
        <v>0</v>
      </c>
      <c r="AT8" s="25">
        <f>IF(MONTH(AT$2)=10,(1/2)*(raw!AU8-raw!AT8), IF(MONTH(AT$2)=11, (1/2)*(raw!AT8-raw!AS8), raw!AT8-raw!AS8))</f>
        <v>0</v>
      </c>
      <c r="AU8" s="25">
        <f>IF(MONTH(AU$2)=10,(1/2)*(raw!AV8-raw!AU8), IF(MONTH(AU$2)=11, (1/2)*(raw!AU8-raw!AT8), raw!AU8-raw!AT8))</f>
        <v>0</v>
      </c>
      <c r="AV8" s="25">
        <f>IF(MONTH(AV$2)=10,(1/2)*(raw!AW8-raw!AV8), IF(MONTH(AV$2)=11, (1/2)*(raw!AV8-raw!AU8), raw!AV8-raw!AU8))</f>
        <v>0</v>
      </c>
      <c r="AW8" s="25">
        <f>IF(MONTH(AW$2)=10,(1/2)*(raw!AX8-raw!AW8), IF(MONTH(AW$2)=11, (1/2)*(raw!AW8-raw!AV8), raw!AW8-raw!AV8))</f>
        <v>0</v>
      </c>
      <c r="AX8" s="25">
        <f>IF(MONTH(AX$2)=10,(1/2)*(raw!AY8-raw!AX8), IF(MONTH(AX$2)=11, (1/2)*(raw!AX8-raw!AW8), raw!AX8-raw!AW8))</f>
        <v>0</v>
      </c>
      <c r="AY8" s="25">
        <f>IF(MONTH(AY$2)=10,(1/2)*(raw!AZ8-raw!AY8), IF(MONTH(AY$2)=11, (1/2)*(raw!AY8-raw!AX8), raw!AY8-raw!AX8))</f>
        <v>0</v>
      </c>
      <c r="AZ8" s="25">
        <f>IF(MONTH(AZ$2)=10,(1/2)*(raw!BA8-raw!AZ8), IF(MONTH(AZ$2)=11, (1/2)*(raw!AZ8-raw!AY8), raw!AZ8-raw!AY8))</f>
        <v>0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-531</v>
      </c>
      <c r="AO9" s="35">
        <f>IF(MONTH(AO$2)=10,(1/2)*(raw!AP19-raw!AO19),IF(MONTH(AO$2)=11, (1/2)*(raw!AO19-raw!AN19), raw!AO19-raw!AN19))</f>
        <v>0</v>
      </c>
      <c r="AP9" s="35">
        <f>IF(MONTH(AP$2)=10,(1/2)*(raw!AQ19-raw!AP19),IF(MONTH(AP$2)=11, (1/2)*(raw!AP19-raw!AO19), raw!AP19-raw!AO19))</f>
        <v>0</v>
      </c>
      <c r="AQ9" s="35">
        <f>IF(MONTH(AQ$2)=10,(1/2)*(raw!AR19-raw!AQ19),IF(MONTH(AQ$2)=11, (1/2)*(raw!AQ19-raw!AP19), raw!AQ19-raw!AP19))</f>
        <v>0</v>
      </c>
      <c r="AR9" s="35">
        <f>IF(MONTH(AR$2)=10,(1/2)*(raw!AS19-raw!AR19),IF(MONTH(AR$2)=11, (1/2)*(raw!AR19-raw!AQ19), raw!AR19-raw!AQ19))</f>
        <v>0</v>
      </c>
      <c r="AS9" s="35">
        <f>IF(MONTH(AS$2)=10,(1/2)*(raw!AT19-raw!AS19),IF(MONTH(AS$2)=11, (1/2)*(raw!AS19-raw!AR19), raw!AS19-raw!AR19))</f>
        <v>0</v>
      </c>
      <c r="AT9" s="35">
        <f>IF(MONTH(AT$2)=10,(1/2)*(raw!AU19-raw!AT19),IF(MONTH(AT$2)=11, (1/2)*(raw!AT19-raw!AS19), raw!AT19-raw!AS19))</f>
        <v>0</v>
      </c>
      <c r="AU9" s="35">
        <f>IF(MONTH(AU$2)=10,(1/2)*(raw!AV19-raw!AU19),IF(MONTH(AU$2)=11, (1/2)*(raw!AU19-raw!AT19), raw!AU19-raw!AT19))</f>
        <v>0</v>
      </c>
      <c r="AV9" s="35">
        <f>IF(MONTH(AV$2)=10,(1/2)*(raw!AW19-raw!AV19),IF(MONTH(AV$2)=11, (1/2)*(raw!AV19-raw!AU19), raw!AV19-raw!AU19))</f>
        <v>0</v>
      </c>
      <c r="AW9" s="35">
        <f>IF(MONTH(AW$2)=10,(1/2)*(raw!AX19-raw!AW19),IF(MONTH(AW$2)=11, (1/2)*(raw!AW19-raw!AV19), raw!AW19-raw!AV19))</f>
        <v>0</v>
      </c>
      <c r="AX9" s="35">
        <f>IF(MONTH(AX$2)=10,(1/2)*(raw!AY19-raw!AX19),IF(MONTH(AX$2)=11, (1/2)*(raw!AX19-raw!AW19), raw!AX19-raw!AW19))</f>
        <v>0</v>
      </c>
      <c r="AY9" s="35">
        <f>IF(MONTH(AY$2)=10,(1/2)*(raw!AZ19-raw!AY19),IF(MONTH(AY$2)=11, (1/2)*(raw!AY19-raw!AX19), raw!AY19-raw!AX19))</f>
        <v>0</v>
      </c>
      <c r="AZ9" s="35">
        <f>IF(MONTH(AZ$2)=10,(1/2)*(raw!BA19-raw!AZ19),IF(MONTH(AZ$2)=11, (1/2)*(raw!AZ19-raw!AY19), raw!AZ19-raw!AY19))</f>
        <v>0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-768</v>
      </c>
      <c r="AO10" s="35">
        <f>IF(MONTH(AO$2)=10,(1/2)*(raw!AP20-raw!AO20),IF(MONTH(AO$2)=11, (1/2)*(raw!AO20-raw!AN20), raw!AO20-raw!AN20))</f>
        <v>0</v>
      </c>
      <c r="AP10" s="35">
        <f>IF(MONTH(AP$2)=10,(1/2)*(raw!AQ20-raw!AP20),IF(MONTH(AP$2)=11, (1/2)*(raw!AP20-raw!AO20), raw!AP20-raw!AO20))</f>
        <v>0</v>
      </c>
      <c r="AQ10" s="35">
        <f>IF(MONTH(AQ$2)=10,(1/2)*(raw!AR20-raw!AQ20),IF(MONTH(AQ$2)=11, (1/2)*(raw!AQ20-raw!AP20), raw!AQ20-raw!AP20))</f>
        <v>0</v>
      </c>
      <c r="AR10" s="35">
        <f>IF(MONTH(AR$2)=10,(1/2)*(raw!AS20-raw!AR20),IF(MONTH(AR$2)=11, (1/2)*(raw!AR20-raw!AQ20), raw!AR20-raw!AQ20))</f>
        <v>0</v>
      </c>
      <c r="AS10" s="35">
        <f>IF(MONTH(AS$2)=10,(1/2)*(raw!AT20-raw!AS20),IF(MONTH(AS$2)=11, (1/2)*(raw!AS20-raw!AR20), raw!AS20-raw!AR20))</f>
        <v>0</v>
      </c>
      <c r="AT10" s="35">
        <f>IF(MONTH(AT$2)=10,(1/2)*(raw!AU20-raw!AT20),IF(MONTH(AT$2)=11, (1/2)*(raw!AT20-raw!AS20), raw!AT20-raw!AS20))</f>
        <v>0</v>
      </c>
      <c r="AU10" s="35">
        <f>IF(MONTH(AU$2)=10,(1/2)*(raw!AV20-raw!AU20),IF(MONTH(AU$2)=11, (1/2)*(raw!AU20-raw!AT20), raw!AU20-raw!AT20))</f>
        <v>0</v>
      </c>
      <c r="AV10" s="35">
        <f>IF(MONTH(AV$2)=10,(1/2)*(raw!AW20-raw!AV20),IF(MONTH(AV$2)=11, (1/2)*(raw!AV20-raw!AU20), raw!AV20-raw!AU20))</f>
        <v>0</v>
      </c>
      <c r="AW10" s="35">
        <f>IF(MONTH(AW$2)=10,(1/2)*(raw!AX20-raw!AW20),IF(MONTH(AW$2)=11, (1/2)*(raw!AW20-raw!AV20), raw!AW20-raw!AV20))</f>
        <v>0</v>
      </c>
      <c r="AX10" s="35">
        <f>IF(MONTH(AX$2)=10,(1/2)*(raw!AY20-raw!AX20),IF(MONTH(AX$2)=11, (1/2)*(raw!AX20-raw!AW20), raw!AX20-raw!AW20))</f>
        <v>0</v>
      </c>
      <c r="AY10" s="35">
        <f>IF(MONTH(AY$2)=10,(1/2)*(raw!AZ20-raw!AY20),IF(MONTH(AY$2)=11, (1/2)*(raw!AY20-raw!AX20), raw!AY20-raw!AX20))</f>
        <v>0</v>
      </c>
      <c r="AZ10" s="35">
        <f>IF(MONTH(AZ$2)=10,(1/2)*(raw!BA20-raw!AZ20),IF(MONTH(AZ$2)=11, (1/2)*(raw!AZ20-raw!AY20), raw!AZ20-raw!AY20))</f>
        <v>0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-465</v>
      </c>
      <c r="AO11" s="35">
        <f>IF(MONTH(AO$2)=10,(1/2)*(raw!AP21-raw!AO21),IF(MONTH(AO$2)=11, (1/2)*(raw!AO21-raw!AN21), raw!AO21-raw!AN21))</f>
        <v>0</v>
      </c>
      <c r="AP11" s="35">
        <f>IF(MONTH(AP$2)=10,(1/2)*(raw!AQ21-raw!AP21),IF(MONTH(AP$2)=11, (1/2)*(raw!AP21-raw!AO21), raw!AP21-raw!AO21))</f>
        <v>0</v>
      </c>
      <c r="AQ11" s="35">
        <f>IF(MONTH(AQ$2)=10,(1/2)*(raw!AR21-raw!AQ21),IF(MONTH(AQ$2)=11, (1/2)*(raw!AQ21-raw!AP21), raw!AQ21-raw!AP21))</f>
        <v>0</v>
      </c>
      <c r="AR11" s="35">
        <f>IF(MONTH(AR$2)=10,(1/2)*(raw!AS21-raw!AR21),IF(MONTH(AR$2)=11, (1/2)*(raw!AR21-raw!AQ21), raw!AR21-raw!AQ21))</f>
        <v>0</v>
      </c>
      <c r="AS11" s="35">
        <f>IF(MONTH(AS$2)=10,(1/2)*(raw!AT21-raw!AS21),IF(MONTH(AS$2)=11, (1/2)*(raw!AS21-raw!AR21), raw!AS21-raw!AR21))</f>
        <v>0</v>
      </c>
      <c r="AT11" s="35">
        <f>IF(MONTH(AT$2)=10,(1/2)*(raw!AU21-raw!AT21),IF(MONTH(AT$2)=11, (1/2)*(raw!AT21-raw!AS21), raw!AT21-raw!AS21))</f>
        <v>0</v>
      </c>
      <c r="AU11" s="35">
        <f>IF(MONTH(AU$2)=10,(1/2)*(raw!AV21-raw!AU21),IF(MONTH(AU$2)=11, (1/2)*(raw!AU21-raw!AT21), raw!AU21-raw!AT21))</f>
        <v>0</v>
      </c>
      <c r="AV11" s="35">
        <f>IF(MONTH(AV$2)=10,(1/2)*(raw!AW21-raw!AV21),IF(MONTH(AV$2)=11, (1/2)*(raw!AV21-raw!AU21), raw!AV21-raw!AU21))</f>
        <v>0</v>
      </c>
      <c r="AW11" s="35">
        <f>IF(MONTH(AW$2)=10,(1/2)*(raw!AX21-raw!AW21),IF(MONTH(AW$2)=11, (1/2)*(raw!AW21-raw!AV21), raw!AW21-raw!AV21))</f>
        <v>0</v>
      </c>
      <c r="AX11" s="35">
        <f>IF(MONTH(AX$2)=10,(1/2)*(raw!AY21-raw!AX21),IF(MONTH(AX$2)=11, (1/2)*(raw!AX21-raw!AW21), raw!AX21-raw!AW21))</f>
        <v>0</v>
      </c>
      <c r="AY11" s="35">
        <f>IF(MONTH(AY$2)=10,(1/2)*(raw!AZ21-raw!AY21),IF(MONTH(AY$2)=11, (1/2)*(raw!AY21-raw!AX21), raw!AY21-raw!AX21))</f>
        <v>0</v>
      </c>
      <c r="AZ11" s="35">
        <f>IF(MONTH(AZ$2)=10,(1/2)*(raw!BA21-raw!AZ21),IF(MONTH(AZ$2)=11, (1/2)*(raw!AZ21-raw!AY21), raw!AZ21-raw!AY21))</f>
        <v>0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-273</v>
      </c>
      <c r="AO12" s="35">
        <f>IF(MONTH(AO$2)=10,(1/2)*(raw!AP22-raw!AO22),IF(MONTH(AO$2)=11, (1/2)*(raw!AO22-raw!AN22), raw!AO22-raw!AN22))</f>
        <v>0</v>
      </c>
      <c r="AP12" s="35">
        <f>IF(MONTH(AP$2)=10,(1/2)*(raw!AQ22-raw!AP22),IF(MONTH(AP$2)=11, (1/2)*(raw!AP22-raw!AO22), raw!AP22-raw!AO22))</f>
        <v>0</v>
      </c>
      <c r="AQ12" s="35">
        <f>IF(MONTH(AQ$2)=10,(1/2)*(raw!AR22-raw!AQ22),IF(MONTH(AQ$2)=11, (1/2)*(raw!AQ22-raw!AP22), raw!AQ22-raw!AP22))</f>
        <v>0</v>
      </c>
      <c r="AR12" s="35">
        <f>IF(MONTH(AR$2)=10,(1/2)*(raw!AS22-raw!AR22),IF(MONTH(AR$2)=11, (1/2)*(raw!AR22-raw!AQ22), raw!AR22-raw!AQ22))</f>
        <v>0</v>
      </c>
      <c r="AS12" s="35">
        <f>IF(MONTH(AS$2)=10,(1/2)*(raw!AT22-raw!AS22),IF(MONTH(AS$2)=11, (1/2)*(raw!AS22-raw!AR22), raw!AS22-raw!AR22))</f>
        <v>0</v>
      </c>
      <c r="AT12" s="35">
        <f>IF(MONTH(AT$2)=10,(1/2)*(raw!AU22-raw!AT22),IF(MONTH(AT$2)=11, (1/2)*(raw!AT22-raw!AS22), raw!AT22-raw!AS22))</f>
        <v>0</v>
      </c>
      <c r="AU12" s="35">
        <f>IF(MONTH(AU$2)=10,(1/2)*(raw!AV22-raw!AU22),IF(MONTH(AU$2)=11, (1/2)*(raw!AU22-raw!AT22), raw!AU22-raw!AT22))</f>
        <v>0</v>
      </c>
      <c r="AV12" s="35">
        <f>IF(MONTH(AV$2)=10,(1/2)*(raw!AW22-raw!AV22),IF(MONTH(AV$2)=11, (1/2)*(raw!AV22-raw!AU22), raw!AV22-raw!AU22))</f>
        <v>0</v>
      </c>
      <c r="AW12" s="35">
        <f>IF(MONTH(AW$2)=10,(1/2)*(raw!AX22-raw!AW22),IF(MONTH(AW$2)=11, (1/2)*(raw!AW22-raw!AV22), raw!AW22-raw!AV22))</f>
        <v>0</v>
      </c>
      <c r="AX12" s="35">
        <f>IF(MONTH(AX$2)=10,(1/2)*(raw!AY22-raw!AX22),IF(MONTH(AX$2)=11, (1/2)*(raw!AX22-raw!AW22), raw!AX22-raw!AW22))</f>
        <v>0</v>
      </c>
      <c r="AY12" s="35">
        <f>IF(MONTH(AY$2)=10,(1/2)*(raw!AZ22-raw!AY22),IF(MONTH(AY$2)=11, (1/2)*(raw!AY22-raw!AX22), raw!AY22-raw!AX22))</f>
        <v>0</v>
      </c>
      <c r="AZ12" s="35">
        <f>IF(MONTH(AZ$2)=10,(1/2)*(raw!BA22-raw!AZ22),IF(MONTH(AZ$2)=11, (1/2)*(raw!AZ22-raw!AY22), raw!AZ22-raw!AY22))</f>
        <v>0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-44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-252</v>
      </c>
      <c r="AO14" s="35">
        <f>IF(MONTH(AO$2)=10,(1/2)*(raw!AP24-raw!AO24),IF(MONTH(AO$2)=11, (1/2)*(raw!AO24-raw!AN24), raw!AO24-raw!AN24))</f>
        <v>0</v>
      </c>
      <c r="AP14" s="35">
        <f>IF(MONTH(AP$2)=10,(1/2)*(raw!AQ24-raw!AP24),IF(MONTH(AP$2)=11, (1/2)*(raw!AP24-raw!AO24), raw!AP24-raw!AO24))</f>
        <v>0</v>
      </c>
      <c r="AQ14" s="35">
        <f>IF(MONTH(AQ$2)=10,(1/2)*(raw!AR24-raw!AQ24),IF(MONTH(AQ$2)=11, (1/2)*(raw!AQ24-raw!AP24), raw!AQ24-raw!AP24))</f>
        <v>0</v>
      </c>
      <c r="AR14" s="35">
        <f>IF(MONTH(AR$2)=10,(1/2)*(raw!AS24-raw!AR24),IF(MONTH(AR$2)=11, (1/2)*(raw!AR24-raw!AQ24), raw!AR24-raw!AQ24))</f>
        <v>0</v>
      </c>
      <c r="AS14" s="35">
        <f>IF(MONTH(AS$2)=10,(1/2)*(raw!AT24-raw!AS24),IF(MONTH(AS$2)=11, (1/2)*(raw!AS24-raw!AR24), raw!AS24-raw!AR24))</f>
        <v>0</v>
      </c>
      <c r="AT14" s="35">
        <f>IF(MONTH(AT$2)=10,(1/2)*(raw!AU24-raw!AT24),IF(MONTH(AT$2)=11, (1/2)*(raw!AT24-raw!AS24), raw!AT24-raw!AS24))</f>
        <v>0</v>
      </c>
      <c r="AU14" s="35">
        <f>IF(MONTH(AU$2)=10,(1/2)*(raw!AV24-raw!AU24),IF(MONTH(AU$2)=11, (1/2)*(raw!AU24-raw!AT24), raw!AU24-raw!AT24))</f>
        <v>0</v>
      </c>
      <c r="AV14" s="35">
        <f>IF(MONTH(AV$2)=10,(1/2)*(raw!AW24-raw!AV24),IF(MONTH(AV$2)=11, (1/2)*(raw!AV24-raw!AU24), raw!AV24-raw!AU24))</f>
        <v>0</v>
      </c>
      <c r="AW14" s="35">
        <f>IF(MONTH(AW$2)=10,(1/2)*(raw!AX24-raw!AW24),IF(MONTH(AW$2)=11, (1/2)*(raw!AW24-raw!AV24), raw!AW24-raw!AV24))</f>
        <v>0</v>
      </c>
      <c r="AX14" s="35">
        <f>IF(MONTH(AX$2)=10,(1/2)*(raw!AY24-raw!AX24),IF(MONTH(AX$2)=11, (1/2)*(raw!AX24-raw!AW24), raw!AX24-raw!AW24))</f>
        <v>0</v>
      </c>
      <c r="AY14" s="35">
        <f>IF(MONTH(AY$2)=10,(1/2)*(raw!AZ24-raw!AY24),IF(MONTH(AY$2)=11, (1/2)*(raw!AY24-raw!AX24), raw!AY24-raw!AX24))</f>
        <v>0</v>
      </c>
      <c r="AZ14" s="35">
        <f>IF(MONTH(AZ$2)=10,(1/2)*(raw!BA24-raw!AZ24),IF(MONTH(AZ$2)=11, (1/2)*(raw!AZ24-raw!AY24), raw!AZ24-raw!AY24))</f>
        <v>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-919</v>
      </c>
      <c r="AO15" s="35">
        <f>IF(MONTH(AO$2)=10,(1/2)*(raw!AP29-raw!AO29),IF(MONTH(AO$2)=11,(1/2)*(raw!AO29-raw!AN29),raw!AO29-raw!AN29))</f>
        <v>0</v>
      </c>
      <c r="AP15" s="35">
        <f>IF(MONTH(AP$2)=10,(1/2)*(raw!AQ29-raw!AP29),IF(MONTH(AP$2)=11,(1/2)*(raw!AP29-raw!AO29),raw!AP29-raw!AO29))</f>
        <v>0</v>
      </c>
      <c r="AQ15" s="35">
        <f>IF(MONTH(AQ$2)=10,(1/2)*(raw!AR29-raw!AQ29),IF(MONTH(AQ$2)=11,(1/2)*(raw!AQ29-raw!AP29),raw!AQ29-raw!AP29))</f>
        <v>0</v>
      </c>
      <c r="AR15" s="35">
        <f>IF(MONTH(AR$2)=10,(1/2)*(raw!AS29-raw!AR29),IF(MONTH(AR$2)=11,(1/2)*(raw!AR29-raw!AQ29),raw!AR29-raw!AQ29))</f>
        <v>0</v>
      </c>
      <c r="AS15" s="35">
        <f>IF(MONTH(AS$2)=10,(1/2)*(raw!AT29-raw!AS29),IF(MONTH(AS$2)=11,(1/2)*(raw!AS29-raw!AR29),raw!AS29-raw!AR29))</f>
        <v>0</v>
      </c>
      <c r="AT15" s="35">
        <f>IF(MONTH(AT$2)=10,(1/2)*(raw!AU29-raw!AT29),IF(MONTH(AT$2)=11,(1/2)*(raw!AT29-raw!AS29),raw!AT29-raw!AS29))</f>
        <v>0</v>
      </c>
      <c r="AU15" s="35">
        <f>IF(MONTH(AU$2)=10,(1/2)*(raw!AV29-raw!AU29),IF(MONTH(AU$2)=11,(1/2)*(raw!AU29-raw!AT29),raw!AU29-raw!AT29))</f>
        <v>0</v>
      </c>
      <c r="AV15" s="35">
        <f>IF(MONTH(AV$2)=10,(1/2)*(raw!AW29-raw!AV29),IF(MONTH(AV$2)=11,(1/2)*(raw!AV29-raw!AU29),raw!AV29-raw!AU29))</f>
        <v>0</v>
      </c>
      <c r="AW15" s="35">
        <f>IF(MONTH(AW$2)=10,(1/2)*(raw!AX29-raw!AW29),IF(MONTH(AW$2)=11,(1/2)*(raw!AW29-raw!AV29),raw!AW29-raw!AV29))</f>
        <v>0</v>
      </c>
      <c r="AX15" s="35">
        <f>IF(MONTH(AX$2)=10,(1/2)*(raw!AY29-raw!AX29),IF(MONTH(AX$2)=11,(1/2)*(raw!AX29-raw!AW29),raw!AX29-raw!AW29))</f>
        <v>0</v>
      </c>
      <c r="AY15" s="35">
        <f>IF(MONTH(AY$2)=10,(1/2)*(raw!AZ29-raw!AY29),IF(MONTH(AY$2)=11,(1/2)*(raw!AY29-raw!AX29),raw!AY29-raw!AX29))</f>
        <v>0</v>
      </c>
      <c r="AZ15" s="35">
        <f>IF(MONTH(AZ$2)=10,(1/2)*(raw!BA29-raw!AZ29),IF(MONTH(AZ$2)=11,(1/2)*(raw!AZ29-raw!AY29),raw!AZ29-raw!AY29))</f>
        <v>0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-3252</v>
      </c>
      <c r="AO16" s="115">
        <f>IF(MONTH(AO$2)=10,(1/2)*(raw!AP30-raw!AO30),IF(MONTH(AO$2)=11,(1/2)*(raw!AO30-raw!AN30),raw!AO30-raw!AN30))</f>
        <v>0</v>
      </c>
      <c r="AP16" s="115">
        <f>IF(MONTH(AP$2)=10,(1/2)*(raw!AQ30-raw!AP30),IF(MONTH(AP$2)=11,(1/2)*(raw!AP30-raw!AO30),raw!AP30-raw!AO30))</f>
        <v>0</v>
      </c>
      <c r="AQ16" s="115">
        <f>IF(MONTH(AQ$2)=10,(1/2)*(raw!AR30-raw!AQ30),IF(MONTH(AQ$2)=11,(1/2)*(raw!AQ30-raw!AP30),raw!AQ30-raw!AP30))</f>
        <v>0</v>
      </c>
      <c r="AR16" s="115">
        <f>IF(MONTH(AR$2)=10,(1/2)*(raw!AS30-raw!AR30),IF(MONTH(AR$2)=11,(1/2)*(raw!AR30-raw!AQ30),raw!AR30-raw!AQ30))</f>
        <v>0</v>
      </c>
      <c r="AS16" s="115">
        <f>IF(MONTH(AS$2)=10,(1/2)*(raw!AT30-raw!AS30),IF(MONTH(AS$2)=11,(1/2)*(raw!AS30-raw!AR30),raw!AS30-raw!AR30))</f>
        <v>0</v>
      </c>
      <c r="AT16" s="115">
        <f>IF(MONTH(AT$2)=10,(1/2)*(raw!AU30-raw!AT30),IF(MONTH(AT$2)=11,(1/2)*(raw!AT30-raw!AS30),raw!AT30-raw!AS30))</f>
        <v>0</v>
      </c>
      <c r="AU16" s="115">
        <f>IF(MONTH(AU$2)=10,(1/2)*(raw!AV30-raw!AU30),IF(MONTH(AU$2)=11,(1/2)*(raw!AU30-raw!AT30),raw!AU30-raw!AT30))</f>
        <v>0</v>
      </c>
      <c r="AV16" s="115">
        <f>IF(MONTH(AV$2)=10,(1/2)*(raw!AW30-raw!AV30),IF(MONTH(AV$2)=11,(1/2)*(raw!AV30-raw!AU30),raw!AV30-raw!AU30))</f>
        <v>0</v>
      </c>
      <c r="AW16" s="115">
        <f>IF(MONTH(AW$2)=10,(1/2)*(raw!AX30-raw!AW30),IF(MONTH(AW$2)=11,(1/2)*(raw!AW30-raw!AV30),raw!AW30-raw!AV30))</f>
        <v>0</v>
      </c>
      <c r="AX16" s="115">
        <f>IF(MONTH(AX$2)=10,(1/2)*(raw!AY30-raw!AX30),IF(MONTH(AX$2)=11,(1/2)*(raw!AX30-raw!AW30),raw!AX30-raw!AW30))</f>
        <v>0</v>
      </c>
      <c r="AY16" s="115">
        <f>IF(MONTH(AY$2)=10,(1/2)*(raw!AZ30-raw!AY30),IF(MONTH(AY$2)=11,(1/2)*(raw!AY30-raw!AX30),raw!AY30-raw!AX30))</f>
        <v>0</v>
      </c>
      <c r="AZ16" s="115">
        <f>IF(MONTH(AZ$2)=10,(1/2)*(raw!BA30-raw!AZ30),IF(MONTH(AZ$2)=11,(1/2)*(raw!AZ30-raw!AY30),raw!AZ30-raw!AY30))</f>
        <v>0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-560</v>
      </c>
      <c r="AO17">
        <f>IF(MONTH(AO$2)=10,(1/2)*(raw!AP67-raw!AO67),IF(MONTH(AO$2)=11, (1/2)*(raw!AO67-raw!AN67), raw!AO67-raw!AN67))</f>
        <v>0</v>
      </c>
      <c r="AP17">
        <f>IF(MONTH(AP$2)=10,(1/2)*(raw!AQ67-raw!AP67),IF(MONTH(AP$2)=11, (1/2)*(raw!AP67-raw!AO67), raw!AP67-raw!AO67))</f>
        <v>0</v>
      </c>
      <c r="AQ17">
        <f>IF(MONTH(AQ$2)=10,(1/2)*(raw!AR67-raw!AQ67),IF(MONTH(AQ$2)=11, (1/2)*(raw!AQ67-raw!AP67), raw!AQ67-raw!AP67))</f>
        <v>0</v>
      </c>
      <c r="AR17">
        <f>IF(MONTH(AR$2)=10,(1/2)*(raw!AS67-raw!AR67),IF(MONTH(AR$2)=11, (1/2)*(raw!AR67-raw!AQ67), raw!AR67-raw!AQ67))</f>
        <v>0</v>
      </c>
      <c r="AS17">
        <f>IF(MONTH(AS$2)=10,(1/2)*(raw!AT67-raw!AS67),IF(MONTH(AS$2)=11, (1/2)*(raw!AS67-raw!AR67), raw!AS67-raw!AR67))</f>
        <v>0</v>
      </c>
      <c r="AT17">
        <f>IF(MONTH(AT$2)=10,(1/2)*(raw!AU67-raw!AT67),IF(MONTH(AT$2)=11, (1/2)*(raw!AT67-raw!AS67), raw!AT67-raw!AS67))</f>
        <v>0</v>
      </c>
      <c r="AU17">
        <f>IF(MONTH(AU$2)=10,(1/2)*(raw!AV67-raw!AU67),IF(MONTH(AU$2)=11, (1/2)*(raw!AU67-raw!AT67), raw!AU67-raw!AT67))</f>
        <v>0</v>
      </c>
      <c r="AV17">
        <f>IF(MONTH(AV$2)=10,(1/2)*(raw!AW67-raw!AV67),IF(MONTH(AV$2)=11, (1/2)*(raw!AV67-raw!AU67), raw!AV67-raw!AU67))</f>
        <v>0</v>
      </c>
      <c r="AW17">
        <f>IF(MONTH(AW$2)=10,(1/2)*(raw!AX67-raw!AW67),IF(MONTH(AW$2)=11, (1/2)*(raw!AW67-raw!AV67), raw!AW67-raw!AV67))</f>
        <v>0</v>
      </c>
      <c r="AX17">
        <f>IF(MONTH(AX$2)=10,(1/2)*(raw!AY67-raw!AX67),IF(MONTH(AX$2)=11, (1/2)*(raw!AX67-raw!AW67), raw!AX67-raw!AW67))</f>
        <v>0</v>
      </c>
      <c r="AY17">
        <f>IF(MONTH(AY$2)=10,(1/2)*(raw!AZ67-raw!AY67),IF(MONTH(AY$2)=11, (1/2)*(raw!AY67-raw!AX67), raw!AY67-raw!AX67))</f>
        <v>0</v>
      </c>
      <c r="AZ17">
        <f>IF(MONTH(AZ$2)=10,(1/2)*(raw!BA67-raw!AZ67),IF(MONTH(AZ$2)=11, (1/2)*(raw!AZ67-raw!AY67), raw!AZ67-raw!AY67))</f>
        <v>0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-734</v>
      </c>
      <c r="AO18">
        <f>IF(MONTH(AO$2)=10,(1/2)*(raw!AP68-raw!AO68),IF(MONTH(AO$2)=11, (1/2)*(raw!AO68-raw!AN68), raw!AO68-raw!AN68))</f>
        <v>0</v>
      </c>
      <c r="AP18">
        <f>IF(MONTH(AP$2)=10,(1/2)*(raw!AQ68-raw!AP68),IF(MONTH(AP$2)=11, (1/2)*(raw!AP68-raw!AO68), raw!AP68-raw!AO68))</f>
        <v>0</v>
      </c>
      <c r="AQ18">
        <f>IF(MONTH(AQ$2)=10,(1/2)*(raw!AR68-raw!AQ68),IF(MONTH(AQ$2)=11, (1/2)*(raw!AQ68-raw!AP68), raw!AQ68-raw!AP68))</f>
        <v>0</v>
      </c>
      <c r="AR18">
        <f>IF(MONTH(AR$2)=10,(1/2)*(raw!AS68-raw!AR68),IF(MONTH(AR$2)=11, (1/2)*(raw!AR68-raw!AQ68), raw!AR68-raw!AQ68))</f>
        <v>0</v>
      </c>
      <c r="AS18">
        <f>IF(MONTH(AS$2)=10,(1/2)*(raw!AT68-raw!AS68),IF(MONTH(AS$2)=11, (1/2)*(raw!AS68-raw!AR68), raw!AS68-raw!AR68))</f>
        <v>0</v>
      </c>
      <c r="AT18">
        <f>IF(MONTH(AT$2)=10,(1/2)*(raw!AU68-raw!AT68),IF(MONTH(AT$2)=11, (1/2)*(raw!AT68-raw!AS68), raw!AT68-raw!AS68))</f>
        <v>0</v>
      </c>
      <c r="AU18">
        <f>IF(MONTH(AU$2)=10,(1/2)*(raw!AV68-raw!AU68),IF(MONTH(AU$2)=11, (1/2)*(raw!AU68-raw!AT68), raw!AU68-raw!AT68))</f>
        <v>0</v>
      </c>
      <c r="AV18">
        <f>IF(MONTH(AV$2)=10,(1/2)*(raw!AW68-raw!AV68),IF(MONTH(AV$2)=11, (1/2)*(raw!AV68-raw!AU68), raw!AV68-raw!AU68))</f>
        <v>0</v>
      </c>
      <c r="AW18">
        <f>IF(MONTH(AW$2)=10,(1/2)*(raw!AX68-raw!AW68),IF(MONTH(AW$2)=11, (1/2)*(raw!AW68-raw!AV68), raw!AW68-raw!AV68))</f>
        <v>0</v>
      </c>
      <c r="AX18">
        <f>IF(MONTH(AX$2)=10,(1/2)*(raw!AY68-raw!AX68),IF(MONTH(AX$2)=11, (1/2)*(raw!AX68-raw!AW68), raw!AX68-raw!AW68))</f>
        <v>0</v>
      </c>
      <c r="AY18">
        <f>IF(MONTH(AY$2)=10,(1/2)*(raw!AZ68-raw!AY68),IF(MONTH(AY$2)=11, (1/2)*(raw!AY68-raw!AX68), raw!AY68-raw!AX68))</f>
        <v>0</v>
      </c>
      <c r="AZ18">
        <f>IF(MONTH(AZ$2)=10,(1/2)*(raw!BA68-raw!AZ68),IF(MONTH(AZ$2)=11, (1/2)*(raw!AZ68-raw!AY68), raw!AZ68-raw!AY68))</f>
        <v>0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-456</v>
      </c>
      <c r="AO19">
        <f>IF(MONTH(AO$2)=10,(1/2)*(raw!AP69-raw!AO69),IF(MONTH(AO$2)=11, (1/2)*(raw!AO69-raw!AN69), raw!AO69-raw!AN69))</f>
        <v>0</v>
      </c>
      <c r="AP19">
        <f>IF(MONTH(AP$2)=10,(1/2)*(raw!AQ69-raw!AP69),IF(MONTH(AP$2)=11, (1/2)*(raw!AP69-raw!AO69), raw!AP69-raw!AO69))</f>
        <v>0</v>
      </c>
      <c r="AQ19">
        <f>IF(MONTH(AQ$2)=10,(1/2)*(raw!AR69-raw!AQ69),IF(MONTH(AQ$2)=11, (1/2)*(raw!AQ69-raw!AP69), raw!AQ69-raw!AP69))</f>
        <v>0</v>
      </c>
      <c r="AR19">
        <f>IF(MONTH(AR$2)=10,(1/2)*(raw!AS69-raw!AR69),IF(MONTH(AR$2)=11, (1/2)*(raw!AR69-raw!AQ69), raw!AR69-raw!AQ69))</f>
        <v>0</v>
      </c>
      <c r="AS19">
        <f>IF(MONTH(AS$2)=10,(1/2)*(raw!AT69-raw!AS69),IF(MONTH(AS$2)=11, (1/2)*(raw!AS69-raw!AR69), raw!AS69-raw!AR69))</f>
        <v>0</v>
      </c>
      <c r="AT19">
        <f>IF(MONTH(AT$2)=10,(1/2)*(raw!AU69-raw!AT69),IF(MONTH(AT$2)=11, (1/2)*(raw!AT69-raw!AS69), raw!AT69-raw!AS69))</f>
        <v>0</v>
      </c>
      <c r="AU19">
        <f>IF(MONTH(AU$2)=10,(1/2)*(raw!AV69-raw!AU69),IF(MONTH(AU$2)=11, (1/2)*(raw!AU69-raw!AT69), raw!AU69-raw!AT69))</f>
        <v>0</v>
      </c>
      <c r="AV19">
        <f>IF(MONTH(AV$2)=10,(1/2)*(raw!AW69-raw!AV69),IF(MONTH(AV$2)=11, (1/2)*(raw!AV69-raw!AU69), raw!AV69-raw!AU69))</f>
        <v>0</v>
      </c>
      <c r="AW19">
        <f>IF(MONTH(AW$2)=10,(1/2)*(raw!AX69-raw!AW69),IF(MONTH(AW$2)=11, (1/2)*(raw!AW69-raw!AV69), raw!AW69-raw!AV69))</f>
        <v>0</v>
      </c>
      <c r="AX19">
        <f>IF(MONTH(AX$2)=10,(1/2)*(raw!AY69-raw!AX69),IF(MONTH(AX$2)=11, (1/2)*(raw!AX69-raw!AW69), raw!AX69-raw!AW69))</f>
        <v>0</v>
      </c>
      <c r="AY19">
        <f>IF(MONTH(AY$2)=10,(1/2)*(raw!AZ69-raw!AY69),IF(MONTH(AY$2)=11, (1/2)*(raw!AY69-raw!AX69), raw!AY69-raw!AX69))</f>
        <v>0</v>
      </c>
      <c r="AZ19">
        <f>IF(MONTH(AZ$2)=10,(1/2)*(raw!BA69-raw!AZ69),IF(MONTH(AZ$2)=11, (1/2)*(raw!AZ69-raw!AY69), raw!AZ69-raw!AY69))</f>
        <v>0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-244</v>
      </c>
      <c r="AO20">
        <f>IF(MONTH(AO$2)=10,(1/2)*(raw!AP70-raw!AO70),IF(MONTH(AO$2)=11, (1/2)*(raw!AO70-raw!AN70), raw!AO70-raw!AN70))</f>
        <v>0</v>
      </c>
      <c r="AP20">
        <f>IF(MONTH(AP$2)=10,(1/2)*(raw!AQ70-raw!AP70),IF(MONTH(AP$2)=11, (1/2)*(raw!AP70-raw!AO70), raw!AP70-raw!AO70))</f>
        <v>0</v>
      </c>
      <c r="AQ20">
        <f>IF(MONTH(AQ$2)=10,(1/2)*(raw!AR70-raw!AQ70),IF(MONTH(AQ$2)=11, (1/2)*(raw!AQ70-raw!AP70), raw!AQ70-raw!AP70))</f>
        <v>0</v>
      </c>
      <c r="AR20">
        <f>IF(MONTH(AR$2)=10,(1/2)*(raw!AS70-raw!AR70),IF(MONTH(AR$2)=11, (1/2)*(raw!AR70-raw!AQ70), raw!AR70-raw!AQ70))</f>
        <v>0</v>
      </c>
      <c r="AS20">
        <f>IF(MONTH(AS$2)=10,(1/2)*(raw!AT70-raw!AS70),IF(MONTH(AS$2)=11, (1/2)*(raw!AS70-raw!AR70), raw!AS70-raw!AR70))</f>
        <v>0</v>
      </c>
      <c r="AT20">
        <f>IF(MONTH(AT$2)=10,(1/2)*(raw!AU70-raw!AT70),IF(MONTH(AT$2)=11, (1/2)*(raw!AT70-raw!AS70), raw!AT70-raw!AS70))</f>
        <v>0</v>
      </c>
      <c r="AU20">
        <f>IF(MONTH(AU$2)=10,(1/2)*(raw!AV70-raw!AU70),IF(MONTH(AU$2)=11, (1/2)*(raw!AU70-raw!AT70), raw!AU70-raw!AT70))</f>
        <v>0</v>
      </c>
      <c r="AV20">
        <f>IF(MONTH(AV$2)=10,(1/2)*(raw!AW70-raw!AV70),IF(MONTH(AV$2)=11, (1/2)*(raw!AV70-raw!AU70), raw!AV70-raw!AU70))</f>
        <v>0</v>
      </c>
      <c r="AW20">
        <f>IF(MONTH(AW$2)=10,(1/2)*(raw!AX70-raw!AW70),IF(MONTH(AW$2)=11, (1/2)*(raw!AW70-raw!AV70), raw!AW70-raw!AV70))</f>
        <v>0</v>
      </c>
      <c r="AX20">
        <f>IF(MONTH(AX$2)=10,(1/2)*(raw!AY70-raw!AX70),IF(MONTH(AX$2)=11, (1/2)*(raw!AX70-raw!AW70), raw!AX70-raw!AW70))</f>
        <v>0</v>
      </c>
      <c r="AY20">
        <f>IF(MONTH(AY$2)=10,(1/2)*(raw!AZ70-raw!AY70),IF(MONTH(AY$2)=11, (1/2)*(raw!AY70-raw!AX70), raw!AY70-raw!AX70))</f>
        <v>0</v>
      </c>
      <c r="AZ20">
        <f>IF(MONTH(AZ$2)=10,(1/2)*(raw!BA70-raw!AZ70),IF(MONTH(AZ$2)=11, (1/2)*(raw!AZ70-raw!AY70), raw!AZ70-raw!AY70))</f>
        <v>0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-67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-240</v>
      </c>
      <c r="AO22">
        <f>IF(MONTH(AO$2)=10,(1/2)*(raw!AP72-raw!AO72),IF(MONTH(AO$2)=11, (1/2)*(raw!AO72-raw!AN72), raw!AO72-raw!AN72))</f>
        <v>0</v>
      </c>
      <c r="AP22">
        <f>IF(MONTH(AP$2)=10,(1/2)*(raw!AQ72-raw!AP72),IF(MONTH(AP$2)=11, (1/2)*(raw!AP72-raw!AO72), raw!AP72-raw!AO72))</f>
        <v>0</v>
      </c>
      <c r="AQ22">
        <f>IF(MONTH(AQ$2)=10,(1/2)*(raw!AR72-raw!AQ72),IF(MONTH(AQ$2)=11, (1/2)*(raw!AQ72-raw!AP72), raw!AQ72-raw!AP72))</f>
        <v>0</v>
      </c>
      <c r="AR22">
        <f>IF(MONTH(AR$2)=10,(1/2)*(raw!AS72-raw!AR72),IF(MONTH(AR$2)=11, (1/2)*(raw!AR72-raw!AQ72), raw!AR72-raw!AQ72))</f>
        <v>0</v>
      </c>
      <c r="AS22">
        <f>IF(MONTH(AS$2)=10,(1/2)*(raw!AT72-raw!AS72),IF(MONTH(AS$2)=11, (1/2)*(raw!AS72-raw!AR72), raw!AS72-raw!AR72))</f>
        <v>0</v>
      </c>
      <c r="AT22">
        <f>IF(MONTH(AT$2)=10,(1/2)*(raw!AU72-raw!AT72),IF(MONTH(AT$2)=11, (1/2)*(raw!AT72-raw!AS72), raw!AT72-raw!AS72))</f>
        <v>0</v>
      </c>
      <c r="AU22">
        <f>IF(MONTH(AU$2)=10,(1/2)*(raw!AV72-raw!AU72),IF(MONTH(AU$2)=11, (1/2)*(raw!AU72-raw!AT72), raw!AU72-raw!AT72))</f>
        <v>0</v>
      </c>
      <c r="AV22">
        <f>IF(MONTH(AV$2)=10,(1/2)*(raw!AW72-raw!AV72),IF(MONTH(AV$2)=11, (1/2)*(raw!AV72-raw!AU72), raw!AV72-raw!AU72))</f>
        <v>0</v>
      </c>
      <c r="AW22">
        <f>IF(MONTH(AW$2)=10,(1/2)*(raw!AX72-raw!AW72),IF(MONTH(AW$2)=11, (1/2)*(raw!AW72-raw!AV72), raw!AW72-raw!AV72))</f>
        <v>0</v>
      </c>
      <c r="AX22">
        <f>IF(MONTH(AX$2)=10,(1/2)*(raw!AY72-raw!AX72),IF(MONTH(AX$2)=11, (1/2)*(raw!AX72-raw!AW72), raw!AX72-raw!AW72))</f>
        <v>0</v>
      </c>
      <c r="AY22">
        <f>IF(MONTH(AY$2)=10,(1/2)*(raw!AZ72-raw!AY72),IF(MONTH(AY$2)=11, (1/2)*(raw!AY72-raw!AX72), raw!AY72-raw!AX72))</f>
        <v>0</v>
      </c>
      <c r="AZ22">
        <f>IF(MONTH(AZ$2)=10,(1/2)*(raw!BA72-raw!AZ72),IF(MONTH(AZ$2)=11, (1/2)*(raw!AZ72-raw!AY72), raw!AZ72-raw!AY72))</f>
        <v>0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-906</v>
      </c>
      <c r="AO23">
        <f>IF(MONTH(AO$2)=10,(1/2)*(raw!AP77-raw!AO77),IF(MONTH(AO$2)=11, (1/2)*(raw!AO77-raw!AN77), raw!AO77-raw!AN77))</f>
        <v>0</v>
      </c>
      <c r="AP23">
        <f>IF(MONTH(AP$2)=10,(1/2)*(raw!AQ77-raw!AP77),IF(MONTH(AP$2)=11, (1/2)*(raw!AP77-raw!AO77), raw!AP77-raw!AO77))</f>
        <v>0</v>
      </c>
      <c r="AQ23">
        <f>IF(MONTH(AQ$2)=10,(1/2)*(raw!AR77-raw!AQ77),IF(MONTH(AQ$2)=11, (1/2)*(raw!AQ77-raw!AP77), raw!AQ77-raw!AP77))</f>
        <v>0</v>
      </c>
      <c r="AR23">
        <f>IF(MONTH(AR$2)=10,(1/2)*(raw!AS77-raw!AR77),IF(MONTH(AR$2)=11, (1/2)*(raw!AR77-raw!AQ77), raw!AR77-raw!AQ77))</f>
        <v>0</v>
      </c>
      <c r="AS23">
        <f>IF(MONTH(AS$2)=10,(1/2)*(raw!AT77-raw!AS77),IF(MONTH(AS$2)=11, (1/2)*(raw!AS77-raw!AR77), raw!AS77-raw!AR77))</f>
        <v>0</v>
      </c>
      <c r="AT23">
        <f>IF(MONTH(AT$2)=10,(1/2)*(raw!AU77-raw!AT77),IF(MONTH(AT$2)=11, (1/2)*(raw!AT77-raw!AS77), raw!AT77-raw!AS77))</f>
        <v>0</v>
      </c>
      <c r="AU23">
        <f>IF(MONTH(AU$2)=10,(1/2)*(raw!AV77-raw!AU77),IF(MONTH(AU$2)=11, (1/2)*(raw!AU77-raw!AT77), raw!AU77-raw!AT77))</f>
        <v>0</v>
      </c>
      <c r="AV23">
        <f>IF(MONTH(AV$2)=10,(1/2)*(raw!AW77-raw!AV77),IF(MONTH(AV$2)=11, (1/2)*(raw!AV77-raw!AU77), raw!AV77-raw!AU77))</f>
        <v>0</v>
      </c>
      <c r="AW23">
        <f>IF(MONTH(AW$2)=10,(1/2)*(raw!AX77-raw!AW77),IF(MONTH(AW$2)=11, (1/2)*(raw!AW77-raw!AV77), raw!AW77-raw!AV77))</f>
        <v>0</v>
      </c>
      <c r="AX23">
        <f>IF(MONTH(AX$2)=10,(1/2)*(raw!AY77-raw!AX77),IF(MONTH(AX$2)=11, (1/2)*(raw!AX77-raw!AW77), raw!AX77-raw!AW77))</f>
        <v>0</v>
      </c>
      <c r="AY23">
        <f>IF(MONTH(AY$2)=10,(1/2)*(raw!AZ77-raw!AY77),IF(MONTH(AY$2)=11, (1/2)*(raw!AY77-raw!AX77), raw!AY77-raw!AX77))</f>
        <v>0</v>
      </c>
      <c r="AZ23">
        <f>IF(MONTH(AZ$2)=10,(1/2)*(raw!BA77-raw!AZ77),IF(MONTH(AZ$2)=11, (1/2)*(raw!AZ77-raw!AY77), raw!AZ77-raw!AY77))</f>
        <v>0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-3239</v>
      </c>
      <c r="AO24" s="6">
        <f>IF(MONTH(AO$2)=10,(1/2)*(raw!AP78-raw!AO78),IF(MONTH(AO$2)=11, (1/2)*(raw!AO78-raw!AN78), raw!AO78-raw!AN78))</f>
        <v>0</v>
      </c>
      <c r="AP24" s="6">
        <f>IF(MONTH(AP$2)=10,(1/2)*(raw!AQ78-raw!AP78),IF(MONTH(AP$2)=11, (1/2)*(raw!AP78-raw!AO78), raw!AP78-raw!AO78))</f>
        <v>0</v>
      </c>
      <c r="AQ24" s="6">
        <f>IF(MONTH(AQ$2)=10,(1/2)*(raw!AR78-raw!AQ78),IF(MONTH(AQ$2)=11, (1/2)*(raw!AQ78-raw!AP78), raw!AQ78-raw!AP78))</f>
        <v>0</v>
      </c>
      <c r="AR24" s="6">
        <f>IF(MONTH(AR$2)=10,(1/2)*(raw!AS78-raw!AR78),IF(MONTH(AR$2)=11, (1/2)*(raw!AR78-raw!AQ78), raw!AR78-raw!AQ78))</f>
        <v>0</v>
      </c>
      <c r="AS24" s="6">
        <f>IF(MONTH(AS$2)=10,(1/2)*(raw!AT78-raw!AS78),IF(MONTH(AS$2)=11, (1/2)*(raw!AS78-raw!AR78), raw!AS78-raw!AR78))</f>
        <v>0</v>
      </c>
      <c r="AT24" s="6">
        <f>IF(MONTH(AT$2)=10,(1/2)*(raw!AU78-raw!AT78),IF(MONTH(AT$2)=11, (1/2)*(raw!AT78-raw!AS78), raw!AT78-raw!AS78))</f>
        <v>0</v>
      </c>
      <c r="AU24" s="6">
        <f>IF(MONTH(AU$2)=10,(1/2)*(raw!AV78-raw!AU78),IF(MONTH(AU$2)=11, (1/2)*(raw!AU78-raw!AT78), raw!AU78-raw!AT78))</f>
        <v>0</v>
      </c>
      <c r="AV24" s="6">
        <f>IF(MONTH(AV$2)=10,(1/2)*(raw!AW78-raw!AV78),IF(MONTH(AV$2)=11, (1/2)*(raw!AV78-raw!AU78), raw!AV78-raw!AU78))</f>
        <v>0</v>
      </c>
      <c r="AW24" s="6">
        <f>IF(MONTH(AW$2)=10,(1/2)*(raw!AX78-raw!AW78),IF(MONTH(AW$2)=11, (1/2)*(raw!AW78-raw!AV78), raw!AW78-raw!AV78))</f>
        <v>0</v>
      </c>
      <c r="AX24" s="6">
        <f>IF(MONTH(AX$2)=10,(1/2)*(raw!AY78-raw!AX78),IF(MONTH(AX$2)=11, (1/2)*(raw!AX78-raw!AW78), raw!AX78-raw!AW78))</f>
        <v>0</v>
      </c>
      <c r="AY24" s="6">
        <f>IF(MONTH(AY$2)=10,(1/2)*(raw!AZ78-raw!AY78),IF(MONTH(AY$2)=11, (1/2)*(raw!AY78-raw!AX78), raw!AY78-raw!AX78))</f>
        <v>0</v>
      </c>
      <c r="AZ24" s="6">
        <f>IF(MONTH(AZ$2)=10,(1/2)*(raw!BA78-raw!AZ78),IF(MONTH(AZ$2)=11, (1/2)*(raw!AZ78-raw!AY78), raw!AZ78-raw!AY78))</f>
        <v>0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topLeftCell="A16" workbookViewId="0">
      <selection activeCell="E8" sqref="E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6"/>
      <c r="B1" s="136" t="s">
        <v>59</v>
      </c>
      <c r="C1" s="136"/>
      <c r="D1" s="136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41487</v>
      </c>
      <c r="D3" s="66">
        <f ca="1">DATE(YEAR(TODAY()), MONTH(TODAY())-1, 1)</f>
        <v>41852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1292</v>
      </c>
      <c r="D8" s="99">
        <f ca="1">SUM(OFFSET(INDEX(MONTHLY!4:4,MATCH(calculations!D$3,MONTHLY!$2:$2,0)),,,,-12))</f>
        <v>1373</v>
      </c>
      <c r="E8" s="100">
        <f t="shared" ref="E8:E20" ca="1" si="0">(D8/C8-1)*100</f>
        <v>6.2693498452012442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935</v>
      </c>
      <c r="D9" s="99">
        <f ca="1">SUM(OFFSET(INDEX(MONTHLY!5:5,MATCH(calculations!D$3,MONTHLY!$2:$2,0)),,,,-12))</f>
        <v>1021</v>
      </c>
      <c r="E9" s="100">
        <f t="shared" ca="1" si="0"/>
        <v>9.1978609625668497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271</v>
      </c>
      <c r="D10" s="99">
        <f ca="1">SUM(OFFSET(INDEX(MONTHLY!6:6,MATCH(calculations!D$3,MONTHLY!$2:$2,0)),,,,-12))</f>
        <v>305</v>
      </c>
      <c r="E10" s="100">
        <f t="shared" ca="1" si="0"/>
        <v>12.54612546125462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233</v>
      </c>
      <c r="D11" s="99">
        <f ca="1">SUM(OFFSET(INDEX(MONTHLY!7:7,MATCH(calculations!D$3,MONTHLY!$2:$2,0)),,,,-12))</f>
        <v>265</v>
      </c>
      <c r="E11" s="100">
        <f t="shared" ca="1" si="0"/>
        <v>13.733905579399153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2733</v>
      </c>
      <c r="D12" s="101">
        <f ca="1">SUM(OFFSET(INDEX(MONTHLY!8:8,MATCH(calculations!D$3,MONTHLY!$2:$2,0)),,,,-12))</f>
        <v>2965</v>
      </c>
      <c r="E12" s="102">
        <f t="shared" ca="1" si="0"/>
        <v>8.4888401024515225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610</v>
      </c>
      <c r="D13" s="103">
        <f ca="1">SUM(OFFSET(INDEX(MONTHLY!9:9,MATCH(calculations!D$3,MONTHLY!$2:$2,0)),,,,-12))</f>
        <v>580</v>
      </c>
      <c r="E13" s="100">
        <f t="shared" ca="1" si="0"/>
        <v>-4.9180327868852514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800</v>
      </c>
      <c r="D14" s="103">
        <f ca="1">SUM(OFFSET(INDEX(MONTHLY!10:10,MATCH(calculations!D$3,MONTHLY!$2:$2,0)),,,,-12))</f>
        <v>836</v>
      </c>
      <c r="E14" s="100">
        <f t="shared" ca="1" si="0"/>
        <v>4.4999999999999929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74</v>
      </c>
      <c r="D15" s="103">
        <f ca="1">SUM(OFFSET(INDEX(MONTHLY!13:13,MATCH(calculations!D$3,MONTHLY!$2:$2,0)),,,,-12))</f>
        <v>49</v>
      </c>
      <c r="E15" s="100">
        <f t="shared" ca="1" si="0"/>
        <v>-33.783783783783782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477</v>
      </c>
      <c r="D16" s="103">
        <f ca="1">SUM(OFFSET(INDEX(MONTHLY!11:11,MATCH(calculations!D$3,MONTHLY!$2:$2,0)),,,,-12))</f>
        <v>487</v>
      </c>
      <c r="E16" s="100">
        <f t="shared" ca="1" si="0"/>
        <v>2.0964360587002018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264</v>
      </c>
      <c r="D17" s="103">
        <f ca="1">SUM(OFFSET(INDEX(MONTHLY!12:12,MATCH(calculations!D$3,MONTHLY!$2:$2,0)),,,,-12))</f>
        <v>294</v>
      </c>
      <c r="E17" s="100">
        <f t="shared" ca="1" si="0"/>
        <v>11.363636363636353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257</v>
      </c>
      <c r="D18" s="103">
        <f ca="1">SUM(OFFSET(INDEX(MONTHLY!14:14,MATCH(calculations!D$3,MONTHLY!$2:$2,0)),,,,-12))</f>
        <v>271</v>
      </c>
      <c r="E18" s="100">
        <f t="shared" ca="1" si="0"/>
        <v>5.4474708171206254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933</v>
      </c>
      <c r="D19" s="103">
        <f ca="1">SUM(OFFSET(INDEX(MONTHLY!15:15,MATCH(calculations!D$3,MONTHLY!$2:$2,0)),,,,-12))</f>
        <v>964</v>
      </c>
      <c r="E19" s="100">
        <f t="shared" ca="1" si="0"/>
        <v>3.3226152197213255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3445.14</v>
      </c>
      <c r="D20" s="102">
        <f ca="1">SUM(OFFSET(INDEX(MONTHLY!16:16,MATCH(calculations!D$3,MONTHLY!$2:$2,0)),,,,-12))</f>
        <v>3481</v>
      </c>
      <c r="E20" s="102">
        <f t="shared" ca="1" si="0"/>
        <v>1.0408865822579161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2733</v>
      </c>
      <c r="D22" s="5">
        <f ca="1">D12</f>
        <v>2965</v>
      </c>
      <c r="E22" s="100">
        <f t="shared" ref="E22:E31" ca="1" si="1">(D22/C22-1)*100</f>
        <v>8.4888401024515225</v>
      </c>
    </row>
    <row r="23" spans="1:11">
      <c r="A23" s="67" t="s">
        <v>54</v>
      </c>
      <c r="B23" s="5" t="s">
        <v>48</v>
      </c>
      <c r="C23" s="5">
        <f ca="1">SUM(C8:C9)</f>
        <v>2227</v>
      </c>
      <c r="D23" s="5">
        <f ca="1">SUM(D8:D9)</f>
        <v>2394</v>
      </c>
      <c r="E23" s="100">
        <f t="shared" ca="1" si="1"/>
        <v>7.4988774135608338</v>
      </c>
    </row>
    <row r="24" spans="1:11">
      <c r="A24" s="67" t="s">
        <v>54</v>
      </c>
      <c r="B24" s="5" t="s">
        <v>53</v>
      </c>
      <c r="C24" s="5">
        <f ca="1">SUM(C10:C11)</f>
        <v>504</v>
      </c>
      <c r="D24" s="5">
        <f ca="1">SUM(D10:D11)</f>
        <v>570</v>
      </c>
      <c r="E24" s="100">
        <f t="shared" ca="1" si="1"/>
        <v>13.095238095238093</v>
      </c>
    </row>
    <row r="25" spans="1:11">
      <c r="A25" s="67" t="s">
        <v>55</v>
      </c>
      <c r="B25" s="5" t="s">
        <v>19</v>
      </c>
      <c r="C25" s="5">
        <f ca="1">C20</f>
        <v>3445.14</v>
      </c>
      <c r="D25" s="5">
        <f ca="1">D20</f>
        <v>3481</v>
      </c>
      <c r="E25" s="100">
        <f t="shared" ca="1" si="1"/>
        <v>1.0408865822579161</v>
      </c>
    </row>
    <row r="26" spans="1:11">
      <c r="A26" s="67" t="s">
        <v>55</v>
      </c>
      <c r="B26" s="5" t="s">
        <v>38</v>
      </c>
      <c r="C26" s="5">
        <f ca="1">C13</f>
        <v>610</v>
      </c>
      <c r="D26" s="5">
        <f ca="1">D13</f>
        <v>580</v>
      </c>
      <c r="E26" s="100">
        <f t="shared" ca="1" si="1"/>
        <v>-4.9180327868852514</v>
      </c>
    </row>
    <row r="27" spans="1:11">
      <c r="A27" s="67" t="s">
        <v>55</v>
      </c>
      <c r="B27" s="5" t="s">
        <v>56</v>
      </c>
      <c r="C27" s="5">
        <f ca="1">C14</f>
        <v>800</v>
      </c>
      <c r="D27" s="5">
        <f ca="1">D14</f>
        <v>836</v>
      </c>
      <c r="E27" s="100">
        <f t="shared" ca="1" si="1"/>
        <v>4.4999999999999929</v>
      </c>
    </row>
    <row r="28" spans="1:11">
      <c r="A28" s="67" t="s">
        <v>55</v>
      </c>
      <c r="B28" s="5" t="s">
        <v>7</v>
      </c>
      <c r="C28" s="5">
        <f t="shared" ref="C28:C30" ca="1" si="2">C16</f>
        <v>477</v>
      </c>
      <c r="D28" s="5">
        <f ca="1">D16</f>
        <v>487</v>
      </c>
      <c r="E28" s="100">
        <f t="shared" ca="1" si="1"/>
        <v>2.0964360587002018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264</v>
      </c>
      <c r="D29" s="5">
        <f ca="1">D17</f>
        <v>294</v>
      </c>
      <c r="E29" s="100">
        <f t="shared" ca="1" si="1"/>
        <v>11.363636363636353</v>
      </c>
    </row>
    <row r="30" spans="1:11">
      <c r="A30" s="67" t="s">
        <v>55</v>
      </c>
      <c r="B30" s="5" t="s">
        <v>3</v>
      </c>
      <c r="C30" s="5">
        <f t="shared" ca="1" si="2"/>
        <v>257</v>
      </c>
      <c r="D30" s="5">
        <f ca="1">D18</f>
        <v>271</v>
      </c>
      <c r="E30" s="100">
        <f t="shared" ca="1" si="1"/>
        <v>5.4474708171206254</v>
      </c>
    </row>
    <row r="31" spans="1:11">
      <c r="A31" s="67" t="s">
        <v>55</v>
      </c>
      <c r="B31" s="5" t="s">
        <v>63</v>
      </c>
      <c r="C31" s="5">
        <f ca="1">SUM(C15,C19)</f>
        <v>1007</v>
      </c>
      <c r="D31" s="5">
        <f ca="1">SUM(D15,D19)</f>
        <v>1013</v>
      </c>
      <c r="E31" s="100">
        <f t="shared" ca="1" si="1"/>
        <v>0.59582919563059278</v>
      </c>
    </row>
    <row r="33" spans="2:11" s="137" customFormat="1">
      <c r="B33" s="137" t="s">
        <v>81</v>
      </c>
      <c r="C33" s="137">
        <f ca="1">C20-C12</f>
        <v>712.13999999999987</v>
      </c>
      <c r="D33" s="137">
        <f ca="1">D20-D12</f>
        <v>516</v>
      </c>
      <c r="E33" s="137">
        <f ca="1">(D33/C33-1)*100</f>
        <v>-27.542337180891387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I22" sqref="I22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82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3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4">
        <f ca="1">calculations!D22</f>
        <v>2965</v>
      </c>
      <c r="F5" s="90"/>
      <c r="G5" s="128" t="str">
        <f ca="1">TEXT(calculations!E22, "0.0")</f>
        <v>8.5</v>
      </c>
    </row>
    <row r="6" spans="1:7">
      <c r="A6" s="78"/>
      <c r="B6" s="75" t="s">
        <v>48</v>
      </c>
      <c r="C6" s="76"/>
      <c r="D6" s="76"/>
      <c r="E6" s="134">
        <f ca="1">calculations!D23</f>
        <v>2394</v>
      </c>
      <c r="F6" s="90"/>
      <c r="G6" s="128" t="str">
        <f ca="1">TEXT(calculations!E23, "0.0")</f>
        <v>7.5</v>
      </c>
    </row>
    <row r="7" spans="1:7">
      <c r="A7" s="78"/>
      <c r="B7" s="77" t="s">
        <v>49</v>
      </c>
      <c r="C7" s="77"/>
      <c r="D7" s="77"/>
      <c r="E7" s="134">
        <f ca="1">calculations!D24</f>
        <v>570</v>
      </c>
      <c r="F7" s="90"/>
      <c r="G7" s="128" t="str">
        <f ca="1">TEXT(calculations!E24, "0.0")</f>
        <v>13.1</v>
      </c>
    </row>
    <row r="8" spans="1:7">
      <c r="A8" s="78"/>
      <c r="B8" s="77"/>
      <c r="C8" s="77"/>
      <c r="D8" s="77"/>
      <c r="E8" s="132"/>
      <c r="F8" s="90"/>
      <c r="G8" s="129"/>
    </row>
    <row r="9" spans="1:7">
      <c r="A9" s="79" t="s">
        <v>0</v>
      </c>
      <c r="B9" s="80"/>
      <c r="C9" s="80"/>
      <c r="D9" s="80"/>
      <c r="E9" s="134">
        <f ca="1">calculations!D25</f>
        <v>3481</v>
      </c>
      <c r="F9" s="90"/>
      <c r="G9" s="128" t="str">
        <f ca="1">TEXT(calculations!E25, "0.0")</f>
        <v>1.0</v>
      </c>
    </row>
    <row r="10" spans="1:7">
      <c r="A10" s="78"/>
      <c r="B10" s="77" t="s">
        <v>38</v>
      </c>
      <c r="C10" s="77"/>
      <c r="D10" s="77"/>
      <c r="E10" s="134">
        <f ca="1">calculations!D26</f>
        <v>580</v>
      </c>
      <c r="F10" s="90"/>
      <c r="G10" s="128" t="str">
        <f ca="1">TEXT(calculations!E26, "0.0")</f>
        <v>-4.9</v>
      </c>
    </row>
    <row r="11" spans="1:7">
      <c r="A11" s="78"/>
      <c r="B11" s="77" t="s">
        <v>39</v>
      </c>
      <c r="C11" s="77"/>
      <c r="D11" s="77"/>
      <c r="E11" s="134">
        <f ca="1">calculations!D27</f>
        <v>836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4">
        <f ca="1">calculations!D28</f>
        <v>487</v>
      </c>
      <c r="F12" s="90"/>
      <c r="G12" s="128" t="str">
        <f ca="1">TEXT(calculations!E28, "0.0")</f>
        <v>2.1</v>
      </c>
    </row>
    <row r="13" spans="1:7">
      <c r="A13" s="78"/>
      <c r="B13" s="77" t="s">
        <v>6</v>
      </c>
      <c r="C13" s="77"/>
      <c r="D13" s="77"/>
      <c r="E13" s="134">
        <f ca="1">calculations!D29</f>
        <v>294</v>
      </c>
      <c r="F13" s="90"/>
      <c r="G13" s="128" t="str">
        <f ca="1">TEXT(calculations!E29, "0.0")</f>
        <v>11.4</v>
      </c>
    </row>
    <row r="14" spans="1:7">
      <c r="A14" s="78"/>
      <c r="B14" s="77" t="s">
        <v>3</v>
      </c>
      <c r="C14" s="77"/>
      <c r="D14" s="77"/>
      <c r="E14" s="134">
        <f ca="1">calculations!D30</f>
        <v>271</v>
      </c>
      <c r="F14" s="90"/>
      <c r="G14" s="128" t="str">
        <f ca="1">TEXT(calculations!E30, "0.0")</f>
        <v>5.4</v>
      </c>
    </row>
    <row r="15" spans="1:7" ht="15.75" thickBot="1">
      <c r="A15" s="88"/>
      <c r="B15" s="81" t="s">
        <v>50</v>
      </c>
      <c r="C15" s="81"/>
      <c r="D15" s="81"/>
      <c r="E15" s="135">
        <f ca="1">calculations!D31</f>
        <v>1013</v>
      </c>
      <c r="F15" s="91"/>
      <c r="G15" s="130" t="str">
        <f ca="1">TEXT(calculations!E31, "0.0")</f>
        <v>0.6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workbookViewId="0">
      <selection activeCell="H19" sqref="H19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41" t="s">
        <v>61</v>
      </c>
      <c r="B2" s="141"/>
      <c r="C2" s="141"/>
      <c r="D2" s="141"/>
      <c r="E2" s="141"/>
      <c r="F2" s="142"/>
      <c r="G2" s="142"/>
    </row>
    <row r="3" spans="1:7">
      <c r="A3" s="141" t="s">
        <v>82</v>
      </c>
      <c r="B3" s="141"/>
      <c r="C3" s="141"/>
      <c r="D3" s="141"/>
      <c r="E3" s="141"/>
      <c r="F3" s="142"/>
      <c r="G3" s="142"/>
    </row>
    <row r="4" spans="1:7" ht="48.75">
      <c r="A4" s="143"/>
      <c r="B4" s="144"/>
      <c r="C4" s="144"/>
      <c r="D4" s="144"/>
      <c r="E4" s="145" t="s">
        <v>41</v>
      </c>
      <c r="F4" s="146"/>
      <c r="G4" s="145" t="s">
        <v>69</v>
      </c>
    </row>
    <row r="5" spans="1:7">
      <c r="A5" s="147" t="s">
        <v>10</v>
      </c>
      <c r="B5" s="73"/>
      <c r="C5" s="73"/>
      <c r="D5" s="73"/>
      <c r="E5" s="139">
        <v>2965</v>
      </c>
      <c r="F5" s="90"/>
      <c r="G5" s="148">
        <v>8.5000000000000006E-2</v>
      </c>
    </row>
    <row r="6" spans="1:7">
      <c r="A6" s="77"/>
      <c r="B6" s="75" t="s">
        <v>48</v>
      </c>
      <c r="C6" s="76"/>
      <c r="D6" s="76"/>
      <c r="E6" s="139">
        <v>2394</v>
      </c>
      <c r="F6" s="90"/>
      <c r="G6" s="148">
        <v>7.4999999999999997E-2</v>
      </c>
    </row>
    <row r="7" spans="1:7">
      <c r="A7" s="77"/>
      <c r="B7" s="77" t="s">
        <v>49</v>
      </c>
      <c r="C7" s="77"/>
      <c r="D7" s="77"/>
      <c r="E7" s="139">
        <v>570</v>
      </c>
      <c r="F7" s="90"/>
      <c r="G7" s="148">
        <v>0.13100000000000001</v>
      </c>
    </row>
    <row r="8" spans="1:7">
      <c r="A8" s="77"/>
      <c r="B8" s="77"/>
      <c r="C8" s="77"/>
      <c r="D8" s="77"/>
      <c r="E8" s="140"/>
      <c r="F8" s="90"/>
      <c r="G8" s="149"/>
    </row>
    <row r="9" spans="1:7">
      <c r="A9" s="80" t="s">
        <v>0</v>
      </c>
      <c r="B9" s="80"/>
      <c r="C9" s="80"/>
      <c r="D9" s="80"/>
      <c r="E9" s="139">
        <v>3481</v>
      </c>
      <c r="F9" s="90"/>
      <c r="G9" s="148">
        <v>0.01</v>
      </c>
    </row>
    <row r="10" spans="1:7">
      <c r="A10" s="77"/>
      <c r="B10" s="77" t="s">
        <v>38</v>
      </c>
      <c r="C10" s="77"/>
      <c r="D10" s="77"/>
      <c r="E10" s="139">
        <v>580</v>
      </c>
      <c r="F10" s="90"/>
      <c r="G10" s="148">
        <v>-4.9000000000000002E-2</v>
      </c>
    </row>
    <row r="11" spans="1:7">
      <c r="A11" s="77"/>
      <c r="B11" s="77" t="s">
        <v>39</v>
      </c>
      <c r="C11" s="77"/>
      <c r="D11" s="77"/>
      <c r="E11" s="139">
        <v>836</v>
      </c>
      <c r="F11" s="90"/>
      <c r="G11" s="148">
        <v>4.4999999999999998E-2</v>
      </c>
    </row>
    <row r="12" spans="1:7">
      <c r="A12" s="77"/>
      <c r="B12" s="77" t="s">
        <v>40</v>
      </c>
      <c r="C12" s="77"/>
      <c r="D12" s="77"/>
      <c r="E12" s="139">
        <v>487</v>
      </c>
      <c r="F12" s="90"/>
      <c r="G12" s="148">
        <v>2.1000000000000001E-2</v>
      </c>
    </row>
    <row r="13" spans="1:7">
      <c r="A13" s="77"/>
      <c r="B13" s="77" t="s">
        <v>6</v>
      </c>
      <c r="C13" s="77"/>
      <c r="D13" s="77"/>
      <c r="E13" s="139">
        <v>294</v>
      </c>
      <c r="F13" s="90"/>
      <c r="G13" s="148">
        <v>0.114</v>
      </c>
    </row>
    <row r="14" spans="1:7">
      <c r="A14" s="77"/>
      <c r="B14" s="77" t="s">
        <v>3</v>
      </c>
      <c r="C14" s="77"/>
      <c r="D14" s="77"/>
      <c r="E14" s="139">
        <v>271</v>
      </c>
      <c r="F14" s="90"/>
      <c r="G14" s="148">
        <v>5.4000000000000006E-2</v>
      </c>
    </row>
    <row r="15" spans="1:7">
      <c r="A15" s="77"/>
      <c r="B15" s="77" t="s">
        <v>50</v>
      </c>
      <c r="C15" s="77"/>
      <c r="D15" s="77"/>
      <c r="E15" s="139">
        <v>1013</v>
      </c>
      <c r="F15" s="90"/>
      <c r="G15" s="148">
        <v>6.0000000000000001E-3</v>
      </c>
    </row>
    <row r="16" spans="1:7">
      <c r="A16" s="77" t="s">
        <v>83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tabSelected="1" workbookViewId="0">
      <selection activeCell="C3" sqref="C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38">
        <v>2965</v>
      </c>
      <c r="C3" s="131">
        <v>8.5000000000000006E-2</v>
      </c>
    </row>
    <row r="4" spans="1:3">
      <c r="A4" t="s">
        <v>48</v>
      </c>
      <c r="B4" s="138">
        <v>2394</v>
      </c>
      <c r="C4" s="131">
        <v>7.4999999999999997E-2</v>
      </c>
    </row>
    <row r="5" spans="1:3">
      <c r="A5" t="s">
        <v>49</v>
      </c>
      <c r="B5" s="138">
        <v>570</v>
      </c>
      <c r="C5" s="131">
        <v>0.13100000000000001</v>
      </c>
    </row>
    <row r="6" spans="1:3">
      <c r="A6" t="s">
        <v>84</v>
      </c>
      <c r="B6" s="138"/>
      <c r="C6" s="131"/>
    </row>
    <row r="7" spans="1:3">
      <c r="A7" t="s">
        <v>80</v>
      </c>
      <c r="B7" s="138">
        <v>3481</v>
      </c>
      <c r="C7" s="131">
        <v>0.01</v>
      </c>
    </row>
    <row r="8" spans="1:3">
      <c r="A8" t="s">
        <v>38</v>
      </c>
      <c r="B8" s="138">
        <v>580</v>
      </c>
      <c r="C8" s="131">
        <v>-4.9000000000000002E-2</v>
      </c>
    </row>
    <row r="9" spans="1:3">
      <c r="A9" t="s">
        <v>39</v>
      </c>
      <c r="B9" s="138">
        <v>836</v>
      </c>
      <c r="C9" s="131">
        <v>4.4999999999999998E-2</v>
      </c>
    </row>
    <row r="10" spans="1:3">
      <c r="A10" t="s">
        <v>79</v>
      </c>
      <c r="B10" s="138">
        <v>487</v>
      </c>
      <c r="C10" s="131">
        <v>2.1000000000000001E-2</v>
      </c>
    </row>
    <row r="11" spans="1:3">
      <c r="A11" t="s">
        <v>6</v>
      </c>
      <c r="B11" s="138">
        <v>294</v>
      </c>
      <c r="C11" s="131">
        <v>0.114</v>
      </c>
    </row>
    <row r="12" spans="1:3">
      <c r="A12" t="s">
        <v>3</v>
      </c>
      <c r="B12" s="138">
        <v>271</v>
      </c>
      <c r="C12" s="131">
        <v>5.4000000000000006E-2</v>
      </c>
    </row>
    <row r="13" spans="1:3">
      <c r="A13" t="s">
        <v>50</v>
      </c>
      <c r="B13" s="138">
        <v>1013</v>
      </c>
      <c r="C13" s="131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K29" sqref="K2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E43721-7DCC-4D81-8926-62F40AA5A244}"/>
</file>

<file path=customXml/itemProps2.xml><?xml version="1.0" encoding="utf-8"?>
<ds:datastoreItem xmlns:ds="http://schemas.openxmlformats.org/officeDocument/2006/customXml" ds:itemID="{3C17F09E-A785-4652-A4E6-92BB97393D25}"/>
</file>

<file path=customXml/itemProps3.xml><?xml version="1.0" encoding="utf-8"?>
<ds:datastoreItem xmlns:ds="http://schemas.openxmlformats.org/officeDocument/2006/customXml" ds:itemID="{6EB59CCF-8D2B-414D-881A-A201FC73C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2014-09-30T12:31:19Z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