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drawings/drawing4.xml" ContentType="application/vnd.openxmlformats-officedocument.drawingml.chartshapes+xml"/>
  <Override PartName="/xl/drawings/drawing5.xml" ContentType="application/vnd.openxmlformats-officedocument.drawingml.chartshapes+xml"/>
  <Override PartName="/xl/workbook.xml" ContentType="application/vnd.openxmlformats-officedocument.spreadsheetml.sheet.main+xml"/>
  <Override PartName="/xl/theme/theme1.xml" ContentType="application/vnd.openxmlformats-officedocument.theme+xml"/>
  <Override PartName="/xl/charts/colors5.xml" ContentType="application/vnd.ms-office.chartcolorstyle+xml"/>
  <Override PartName="/xl/worksheets/sheet5.xml" ContentType="application/vnd.openxmlformats-officedocument.spreadsheetml.worksheet+xml"/>
  <Override PartName="/xl/worksheets/sheet4.xml" ContentType="application/vnd.openxmlformats-officedocument.spreadsheetml.worksheet+xml"/>
  <Override PartName="/xl/charts/style5.xml" ContentType="application/vnd.ms-office.chartstyle+xml"/>
  <Override PartName="/xl/charts/chart9.xml" ContentType="application/vnd.openxmlformats-officedocument.drawingml.chart+xml"/>
  <Override PartName="/xl/charts/colors4.xml" ContentType="application/vnd.ms-office.chartcolorstyle+xml"/>
  <Override PartName="/xl/worksheets/sheet1.xml" ContentType="application/vnd.openxmlformats-officedocument.spreadsheetml.worksheet+xml"/>
  <Override PartName="/xl/charts/colors3.xml" ContentType="application/vnd.ms-office.chartcolorstyle+xml"/>
  <Override PartName="/xl/charts/chart8.xml" ContentType="application/vnd.openxmlformats-officedocument.drawingml.chart+xml"/>
  <Override PartName="/xl/charts/style4.xml" ContentType="application/vnd.ms-office.chartstyle+xml"/>
  <Override PartName="/xl/worksheets/sheet2.xml" ContentType="application/vnd.openxmlformats-officedocument.spreadsheetml.worksheet+xml"/>
  <Override PartName="/xl/worksheets/sheet3.xml" ContentType="application/vnd.openxmlformats-officedocument.spreadsheetml.worksheet+xml"/>
  <Override PartName="/xl/charts/chart7.xml" ContentType="application/vnd.openxmlformats-officedocument.drawingml.chart+xml"/>
  <Override PartName="/xl/charts/style3.xml" ContentType="application/vnd.ms-office.chartstyle+xml"/>
  <Override PartName="/xl/worksheets/sheet6.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charts/colors1.xml" ContentType="application/vnd.ms-office.chartcolorstyle+xml"/>
  <Override PartName="/xl/charts/style1.xml" ContentType="application/vnd.ms-office.chartstyle+xml"/>
  <Override PartName="/xl/charts/style2.xml" ContentType="application/vnd.ms-office.chartstyle+xml"/>
  <Override PartName="/xl/charts/colors2.xml" ContentType="application/vnd.ms-office.chartcolorstyle+xml"/>
  <Override PartName="/docProps/app.xml" ContentType="application/vnd.openxmlformats-officedocument.extended-properties+xml"/>
  <Override PartName="/xl/ctrlProps/ctrlProp1.xml" ContentType="application/vnd.ms-excel.controlproperties+xml"/>
  <Override PartName="/xl/externalLinks/externalLink1.xml" ContentType="application/vnd.openxmlformats-officedocument.spreadsheetml.externalLink+xml"/>
  <Override PartName="/docProps/core.xml" ContentType="application/vnd.openxmlformats-package.core-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N:\Hutchins\Projects\Fiscal Impact\7-27-2018\"/>
    </mc:Choice>
  </mc:AlternateContent>
  <bookViews>
    <workbookView xWindow="0" yWindow="0" windowWidth="19200" windowHeight="11460" activeTab="5"/>
  </bookViews>
  <sheets>
    <sheet name="MASTER" sheetId="1" r:id="rId1"/>
    <sheet name="HaverPull" sheetId="2" r:id="rId2"/>
    <sheet name="Calculations" sheetId="5" r:id="rId3"/>
    <sheet name="fiscal_impact" sheetId="19" r:id="rId4"/>
    <sheet name="Fiscal_impact_072718" sheetId="20" r:id="rId5"/>
    <sheet name="additional info" sheetId="22" r:id="rId6"/>
  </sheets>
  <externalReferences>
    <externalReference r:id="rId7"/>
  </externalReferences>
  <definedNames>
    <definedName name="_DLX1.USE">#REF!</definedName>
    <definedName name="_DLX10.USE">'additional info'!$I$1:$N$4</definedName>
    <definedName name="_DLX2.USE">#REF!</definedName>
    <definedName name="_DLX3.USE">'[1]Spending by Category (2)'!$1:$6</definedName>
    <definedName name="_DLX4.USE" localSheetId="3">#REF!</definedName>
    <definedName name="_DLX4.USE">#REF!</definedName>
    <definedName name="_DLX5.USE">#REF!</definedName>
    <definedName name="_DLX6.USE">#REF!</definedName>
    <definedName name="_DLX7.USE">#REF!</definedName>
    <definedName name="_DLX8.USE">#REF!</definedName>
    <definedName name="_DLX9.USE">#REF!</definedName>
    <definedName name="DLX1.USE">HaverPull!$2:$6</definedName>
    <definedName name="DLX2.USE">#REF!</definedName>
    <definedName name="DLX3.USE">#REF!</definedName>
    <definedName name="_xlnm.Print_Area" localSheetId="3">fiscal_impact!$A$1:$I$47</definedName>
  </definedNames>
  <calcPr calcId="162913"/>
</workbook>
</file>

<file path=xl/calcChain.xml><?xml version="1.0" encoding="utf-8"?>
<calcChain xmlns="http://schemas.openxmlformats.org/spreadsheetml/2006/main">
  <c r="E49" i="22" l="1"/>
  <c r="F49" i="22"/>
  <c r="G49" i="22"/>
  <c r="GN57" i="5" l="1"/>
  <c r="A75" i="20"/>
  <c r="GM23" i="5"/>
  <c r="GN23" i="5"/>
  <c r="S6" i="22" l="1"/>
  <c r="S7" i="22"/>
  <c r="S8" i="22"/>
  <c r="S9" i="22"/>
  <c r="S10" i="22"/>
  <c r="S11" i="22"/>
  <c r="S12" i="22"/>
  <c r="T12" i="22" s="1"/>
  <c r="S13" i="22"/>
  <c r="S14" i="22"/>
  <c r="S15" i="22"/>
  <c r="S16" i="22"/>
  <c r="S17" i="22"/>
  <c r="S18" i="22"/>
  <c r="S19" i="22"/>
  <c r="S20" i="22"/>
  <c r="T20" i="22" s="1"/>
  <c r="S21" i="22"/>
  <c r="S22" i="22"/>
  <c r="S23" i="22"/>
  <c r="S24" i="22"/>
  <c r="S25" i="22"/>
  <c r="S26" i="22"/>
  <c r="S27" i="22"/>
  <c r="S28" i="22"/>
  <c r="T28" i="22" s="1"/>
  <c r="S29" i="22"/>
  <c r="S30" i="22"/>
  <c r="S31" i="22"/>
  <c r="S32" i="22"/>
  <c r="S33" i="22"/>
  <c r="T33" i="22" s="1"/>
  <c r="S34" i="22"/>
  <c r="S35" i="22"/>
  <c r="S36" i="22"/>
  <c r="T36" i="22" s="1"/>
  <c r="S37" i="22"/>
  <c r="S38" i="22"/>
  <c r="S39" i="22"/>
  <c r="S40" i="22"/>
  <c r="S41" i="22"/>
  <c r="T41" i="22" s="1"/>
  <c r="S42" i="22"/>
  <c r="S43" i="22"/>
  <c r="S44" i="22"/>
  <c r="T44" i="22" s="1"/>
  <c r="S45" i="22"/>
  <c r="S46" i="22"/>
  <c r="S47" i="22"/>
  <c r="S48" i="22"/>
  <c r="S49" i="22"/>
  <c r="T49" i="22" s="1"/>
  <c r="S50" i="22"/>
  <c r="S51" i="22"/>
  <c r="S52" i="22"/>
  <c r="T52" i="22" s="1"/>
  <c r="S53" i="22"/>
  <c r="S54" i="22"/>
  <c r="S55" i="22"/>
  <c r="S56" i="22"/>
  <c r="S57" i="22"/>
  <c r="T57" i="22" s="1"/>
  <c r="S58" i="22"/>
  <c r="S59" i="22"/>
  <c r="S60" i="22"/>
  <c r="T60" i="22" s="1"/>
  <c r="S61" i="22"/>
  <c r="S62" i="22"/>
  <c r="S63" i="22"/>
  <c r="T64" i="22" s="1"/>
  <c r="S64" i="22"/>
  <c r="S65" i="22"/>
  <c r="T65" i="22" s="1"/>
  <c r="S66" i="22"/>
  <c r="S67" i="22"/>
  <c r="S68" i="22"/>
  <c r="T68" i="22" s="1"/>
  <c r="S69" i="22"/>
  <c r="S70" i="22"/>
  <c r="S71" i="22"/>
  <c r="S72" i="22"/>
  <c r="S73" i="22"/>
  <c r="T73" i="22" s="1"/>
  <c r="S74" i="22"/>
  <c r="S75" i="22"/>
  <c r="S76" i="22"/>
  <c r="T76" i="22" s="1"/>
  <c r="S77" i="22"/>
  <c r="S78" i="22"/>
  <c r="S79" i="22"/>
  <c r="S80" i="22"/>
  <c r="S81" i="22"/>
  <c r="T81" i="22" s="1"/>
  <c r="S82" i="22"/>
  <c r="S83" i="22"/>
  <c r="S84" i="22"/>
  <c r="T84" i="22" s="1"/>
  <c r="S85" i="22"/>
  <c r="S86" i="22"/>
  <c r="S87" i="22"/>
  <c r="S88" i="22"/>
  <c r="S89" i="22"/>
  <c r="T89" i="22" s="1"/>
  <c r="S90" i="22"/>
  <c r="S91" i="22"/>
  <c r="S92" i="22"/>
  <c r="T92" i="22" s="1"/>
  <c r="S93" i="22"/>
  <c r="S94" i="22"/>
  <c r="S95" i="22"/>
  <c r="S96" i="22"/>
  <c r="S97" i="22"/>
  <c r="T97" i="22" s="1"/>
  <c r="S98" i="22"/>
  <c r="S99" i="22"/>
  <c r="S100" i="22"/>
  <c r="T100" i="22" s="1"/>
  <c r="S101" i="22"/>
  <c r="S102" i="22"/>
  <c r="S103" i="22"/>
  <c r="S104" i="22"/>
  <c r="S105" i="22"/>
  <c r="T105" i="22" s="1"/>
  <c r="S106" i="22"/>
  <c r="S107" i="22"/>
  <c r="S108" i="22"/>
  <c r="T108" i="22" s="1"/>
  <c r="S109" i="22"/>
  <c r="S110" i="22"/>
  <c r="S111" i="22"/>
  <c r="T111" i="22" s="1"/>
  <c r="S112" i="22"/>
  <c r="S113" i="22"/>
  <c r="T113" i="22" s="1"/>
  <c r="S114" i="22"/>
  <c r="S115" i="22"/>
  <c r="S116" i="22"/>
  <c r="T116" i="22" s="1"/>
  <c r="S117" i="22"/>
  <c r="S118" i="22"/>
  <c r="S119" i="22"/>
  <c r="T119" i="22" s="1"/>
  <c r="S120" i="22"/>
  <c r="S121" i="22"/>
  <c r="T121" i="22" s="1"/>
  <c r="S122" i="22"/>
  <c r="S123" i="22"/>
  <c r="S124" i="22"/>
  <c r="T124" i="22" s="1"/>
  <c r="S125" i="22"/>
  <c r="S126" i="22"/>
  <c r="S127" i="22"/>
  <c r="T127" i="22" s="1"/>
  <c r="S128" i="22"/>
  <c r="S129" i="22"/>
  <c r="T129" i="22" s="1"/>
  <c r="S130" i="22"/>
  <c r="S131" i="22"/>
  <c r="S132" i="22"/>
  <c r="T132" i="22" s="1"/>
  <c r="S133" i="22"/>
  <c r="S134" i="22"/>
  <c r="S135" i="22"/>
  <c r="T135" i="22" s="1"/>
  <c r="S136" i="22"/>
  <c r="S137" i="22"/>
  <c r="T137" i="22" s="1"/>
  <c r="S138" i="22"/>
  <c r="S139" i="22"/>
  <c r="S140" i="22"/>
  <c r="T140" i="22" s="1"/>
  <c r="S141" i="22"/>
  <c r="S142" i="22"/>
  <c r="S143" i="22"/>
  <c r="T143" i="22" s="1"/>
  <c r="S144" i="22"/>
  <c r="S145" i="22"/>
  <c r="T145" i="22" s="1"/>
  <c r="S146" i="22"/>
  <c r="S147" i="22"/>
  <c r="S148" i="22"/>
  <c r="T148" i="22" s="1"/>
  <c r="S149" i="22"/>
  <c r="S150" i="22"/>
  <c r="S151" i="22"/>
  <c r="T151" i="22" s="1"/>
  <c r="S152" i="22"/>
  <c r="S153" i="22"/>
  <c r="T153" i="22" s="1"/>
  <c r="S154" i="22"/>
  <c r="S155" i="22"/>
  <c r="S156" i="22"/>
  <c r="T156" i="22" s="1"/>
  <c r="S157" i="22"/>
  <c r="S158" i="22"/>
  <c r="S159" i="22"/>
  <c r="T159" i="22" s="1"/>
  <c r="S160" i="22"/>
  <c r="S161" i="22"/>
  <c r="T161" i="22" s="1"/>
  <c r="S162" i="22"/>
  <c r="S163" i="22"/>
  <c r="S164" i="22"/>
  <c r="T164" i="22" s="1"/>
  <c r="S165" i="22"/>
  <c r="S166" i="22"/>
  <c r="S167" i="22"/>
  <c r="T167" i="22" s="1"/>
  <c r="S168" i="22"/>
  <c r="S169" i="22"/>
  <c r="T169" i="22" s="1"/>
  <c r="S170" i="22"/>
  <c r="S171" i="22"/>
  <c r="S172" i="22"/>
  <c r="T172" i="22" s="1"/>
  <c r="S173" i="22"/>
  <c r="S174" i="22"/>
  <c r="S175" i="22"/>
  <c r="T176" i="22" s="1"/>
  <c r="S176" i="22"/>
  <c r="S177" i="22"/>
  <c r="T177" i="22" s="1"/>
  <c r="S178" i="22"/>
  <c r="S179" i="22"/>
  <c r="S180" i="22"/>
  <c r="T180" i="22" s="1"/>
  <c r="S181" i="22"/>
  <c r="S182" i="22"/>
  <c r="S183" i="22"/>
  <c r="T183" i="22" s="1"/>
  <c r="S184" i="22"/>
  <c r="S185" i="22"/>
  <c r="T185" i="22" s="1"/>
  <c r="S186" i="22"/>
  <c r="S187" i="22"/>
  <c r="S188" i="22"/>
  <c r="T188" i="22" s="1"/>
  <c r="S189" i="22"/>
  <c r="S190" i="22"/>
  <c r="S191" i="22"/>
  <c r="T191" i="22" s="1"/>
  <c r="S192" i="22"/>
  <c r="S193" i="22"/>
  <c r="T193" i="22" s="1"/>
  <c r="S194" i="22"/>
  <c r="S195" i="22"/>
  <c r="S196" i="22"/>
  <c r="T196" i="22" s="1"/>
  <c r="S197" i="22"/>
  <c r="S198" i="22"/>
  <c r="S199" i="22"/>
  <c r="T199" i="22" s="1"/>
  <c r="S200" i="22"/>
  <c r="S201" i="22"/>
  <c r="T201" i="22" s="1"/>
  <c r="S202" i="22"/>
  <c r="S203" i="22"/>
  <c r="S204" i="22"/>
  <c r="T204" i="22" s="1"/>
  <c r="S205" i="22"/>
  <c r="S206" i="22"/>
  <c r="S207" i="22"/>
  <c r="T207" i="22" s="1"/>
  <c r="S208" i="22"/>
  <c r="S209" i="22"/>
  <c r="T209" i="22" s="1"/>
  <c r="S210" i="22"/>
  <c r="S211" i="22"/>
  <c r="S212" i="22"/>
  <c r="T212" i="22" s="1"/>
  <c r="S213" i="22"/>
  <c r="S214" i="22"/>
  <c r="S215" i="22"/>
  <c r="T215" i="22" s="1"/>
  <c r="S216" i="22"/>
  <c r="S217" i="22"/>
  <c r="T217" i="22" s="1"/>
  <c r="S218" i="22"/>
  <c r="S219" i="22"/>
  <c r="S220" i="22"/>
  <c r="T220" i="22" s="1"/>
  <c r="S221" i="22"/>
  <c r="S222" i="22"/>
  <c r="S223" i="22"/>
  <c r="T223" i="22" s="1"/>
  <c r="S224" i="22"/>
  <c r="S225" i="22"/>
  <c r="T225" i="22" s="1"/>
  <c r="S226" i="22"/>
  <c r="P6" i="22"/>
  <c r="P7" i="22"/>
  <c r="Q7" i="22" s="1"/>
  <c r="P8" i="22"/>
  <c r="P9" i="22"/>
  <c r="P10" i="22"/>
  <c r="Q10" i="22" s="1"/>
  <c r="P11" i="22"/>
  <c r="P12" i="22"/>
  <c r="Q12" i="22" s="1"/>
  <c r="P13" i="22"/>
  <c r="P14" i="22"/>
  <c r="P15" i="22"/>
  <c r="Q15" i="22" s="1"/>
  <c r="P16" i="22"/>
  <c r="P17" i="22"/>
  <c r="P18" i="22"/>
  <c r="Q19" i="22" s="1"/>
  <c r="P19" i="22"/>
  <c r="P20" i="22"/>
  <c r="Q20" i="22" s="1"/>
  <c r="P21" i="22"/>
  <c r="P22" i="22"/>
  <c r="P23" i="22"/>
  <c r="Q23" i="22" s="1"/>
  <c r="P24" i="22"/>
  <c r="P25" i="22"/>
  <c r="P26" i="22"/>
  <c r="Q26" i="22" s="1"/>
  <c r="P27" i="22"/>
  <c r="P28" i="22"/>
  <c r="Q28" i="22" s="1"/>
  <c r="P29" i="22"/>
  <c r="P30" i="22"/>
  <c r="P31" i="22"/>
  <c r="Q31" i="22" s="1"/>
  <c r="P32" i="22"/>
  <c r="P33" i="22"/>
  <c r="P34" i="22"/>
  <c r="Q34" i="22" s="1"/>
  <c r="P35" i="22"/>
  <c r="P36" i="22"/>
  <c r="Q36" i="22" s="1"/>
  <c r="P37" i="22"/>
  <c r="P38" i="22"/>
  <c r="P39" i="22"/>
  <c r="Q39" i="22" s="1"/>
  <c r="P40" i="22"/>
  <c r="P41" i="22"/>
  <c r="P42" i="22"/>
  <c r="Q42" i="22" s="1"/>
  <c r="P43" i="22"/>
  <c r="P44" i="22"/>
  <c r="Q44" i="22" s="1"/>
  <c r="P45" i="22"/>
  <c r="P46" i="22"/>
  <c r="P47" i="22"/>
  <c r="Q47" i="22" s="1"/>
  <c r="P48" i="22"/>
  <c r="P49" i="22"/>
  <c r="P50" i="22"/>
  <c r="Q50" i="22" s="1"/>
  <c r="P51" i="22"/>
  <c r="P52" i="22"/>
  <c r="Q52" i="22" s="1"/>
  <c r="P53" i="22"/>
  <c r="P54" i="22"/>
  <c r="P55" i="22"/>
  <c r="Q55" i="22" s="1"/>
  <c r="P56" i="22"/>
  <c r="P57" i="22"/>
  <c r="P58" i="22"/>
  <c r="Q58" i="22" s="1"/>
  <c r="P59" i="22"/>
  <c r="P60" i="22"/>
  <c r="Q60" i="22" s="1"/>
  <c r="P61" i="22"/>
  <c r="P62" i="22"/>
  <c r="P63" i="22"/>
  <c r="Q63" i="22" s="1"/>
  <c r="P64" i="22"/>
  <c r="P65" i="22"/>
  <c r="P66" i="22"/>
  <c r="Q66" i="22" s="1"/>
  <c r="P67" i="22"/>
  <c r="P68" i="22"/>
  <c r="Q68" i="22" s="1"/>
  <c r="P69" i="22"/>
  <c r="P70" i="22"/>
  <c r="P71" i="22"/>
  <c r="Q71" i="22" s="1"/>
  <c r="P72" i="22"/>
  <c r="P73" i="22"/>
  <c r="P74" i="22"/>
  <c r="Q74" i="22" s="1"/>
  <c r="P75" i="22"/>
  <c r="P76" i="22"/>
  <c r="Q76" i="22" s="1"/>
  <c r="P77" i="22"/>
  <c r="P78" i="22"/>
  <c r="P79" i="22"/>
  <c r="Q79" i="22" s="1"/>
  <c r="P80" i="22"/>
  <c r="P81" i="22"/>
  <c r="P82" i="22"/>
  <c r="Q82" i="22" s="1"/>
  <c r="P83" i="22"/>
  <c r="P84" i="22"/>
  <c r="Q84" i="22" s="1"/>
  <c r="P85" i="22"/>
  <c r="P86" i="22"/>
  <c r="P87" i="22"/>
  <c r="Q87" i="22" s="1"/>
  <c r="P88" i="22"/>
  <c r="P89" i="22"/>
  <c r="P90" i="22"/>
  <c r="Q90" i="22" s="1"/>
  <c r="P91" i="22"/>
  <c r="P92" i="22"/>
  <c r="Q92" i="22" s="1"/>
  <c r="P93" i="22"/>
  <c r="P94" i="22"/>
  <c r="P95" i="22"/>
  <c r="Q95" i="22" s="1"/>
  <c r="P96" i="22"/>
  <c r="P97" i="22"/>
  <c r="P98" i="22"/>
  <c r="Q98" i="22" s="1"/>
  <c r="P99" i="22"/>
  <c r="P100" i="22"/>
  <c r="Q100" i="22" s="1"/>
  <c r="P101" i="22"/>
  <c r="P102" i="22"/>
  <c r="P103" i="22"/>
  <c r="Q103" i="22" s="1"/>
  <c r="P104" i="22"/>
  <c r="P105" i="22"/>
  <c r="P106" i="22"/>
  <c r="Q106" i="22" s="1"/>
  <c r="P107" i="22"/>
  <c r="P108" i="22"/>
  <c r="Q108" i="22" s="1"/>
  <c r="P109" i="22"/>
  <c r="P110" i="22"/>
  <c r="P111" i="22"/>
  <c r="Q111" i="22" s="1"/>
  <c r="P112" i="22"/>
  <c r="P113" i="22"/>
  <c r="P114" i="22"/>
  <c r="Q114" i="22" s="1"/>
  <c r="P115" i="22"/>
  <c r="P116" i="22"/>
  <c r="Q116" i="22" s="1"/>
  <c r="P117" i="22"/>
  <c r="P118" i="22"/>
  <c r="P119" i="22"/>
  <c r="Q119" i="22" s="1"/>
  <c r="P120" i="22"/>
  <c r="P121" i="22"/>
  <c r="P122" i="22"/>
  <c r="Q122" i="22" s="1"/>
  <c r="P123" i="22"/>
  <c r="P124" i="22"/>
  <c r="Q124" i="22" s="1"/>
  <c r="P125" i="22"/>
  <c r="P126" i="22"/>
  <c r="P127" i="22"/>
  <c r="Q127" i="22" s="1"/>
  <c r="P128" i="22"/>
  <c r="P129" i="22"/>
  <c r="P130" i="22"/>
  <c r="Q130" i="22" s="1"/>
  <c r="P131" i="22"/>
  <c r="P132" i="22"/>
  <c r="Q132" i="22" s="1"/>
  <c r="P133" i="22"/>
  <c r="P134" i="22"/>
  <c r="P135" i="22"/>
  <c r="Q135" i="22" s="1"/>
  <c r="P136" i="22"/>
  <c r="P137" i="22"/>
  <c r="P138" i="22"/>
  <c r="Q138" i="22" s="1"/>
  <c r="P139" i="22"/>
  <c r="P140" i="22"/>
  <c r="Q140" i="22" s="1"/>
  <c r="P141" i="22"/>
  <c r="P142" i="22"/>
  <c r="P143" i="22"/>
  <c r="Q143" i="22" s="1"/>
  <c r="P144" i="22"/>
  <c r="P145" i="22"/>
  <c r="P146" i="22"/>
  <c r="Q146" i="22" s="1"/>
  <c r="P147" i="22"/>
  <c r="P148" i="22"/>
  <c r="Q148" i="22" s="1"/>
  <c r="P149" i="22"/>
  <c r="P150" i="22"/>
  <c r="P151" i="22"/>
  <c r="Q151" i="22" s="1"/>
  <c r="P152" i="22"/>
  <c r="P153" i="22"/>
  <c r="P154" i="22"/>
  <c r="Q154" i="22" s="1"/>
  <c r="P155" i="22"/>
  <c r="P156" i="22"/>
  <c r="Q156" i="22" s="1"/>
  <c r="P157" i="22"/>
  <c r="P158" i="22"/>
  <c r="P159" i="22"/>
  <c r="Q159" i="22" s="1"/>
  <c r="P160" i="22"/>
  <c r="P161" i="22"/>
  <c r="P162" i="22"/>
  <c r="Q163" i="22" s="1"/>
  <c r="P163" i="22"/>
  <c r="P164" i="22"/>
  <c r="Q164" i="22" s="1"/>
  <c r="P165" i="22"/>
  <c r="P166" i="22"/>
  <c r="P167" i="22"/>
  <c r="Q167" i="22" s="1"/>
  <c r="P168" i="22"/>
  <c r="P169" i="22"/>
  <c r="P170" i="22"/>
  <c r="Q170" i="22" s="1"/>
  <c r="P171" i="22"/>
  <c r="P172" i="22"/>
  <c r="Q172" i="22" s="1"/>
  <c r="P173" i="22"/>
  <c r="P174" i="22"/>
  <c r="P175" i="22"/>
  <c r="Q175" i="22" s="1"/>
  <c r="P176" i="22"/>
  <c r="P177" i="22"/>
  <c r="P178" i="22"/>
  <c r="Q178" i="22" s="1"/>
  <c r="P179" i="22"/>
  <c r="P180" i="22"/>
  <c r="Q180" i="22" s="1"/>
  <c r="P181" i="22"/>
  <c r="P182" i="22"/>
  <c r="P183" i="22"/>
  <c r="Q183" i="22" s="1"/>
  <c r="P184" i="22"/>
  <c r="P185" i="22"/>
  <c r="P186" i="22"/>
  <c r="Q186" i="22" s="1"/>
  <c r="P187" i="22"/>
  <c r="P188" i="22"/>
  <c r="Q188" i="22" s="1"/>
  <c r="P189" i="22"/>
  <c r="P190" i="22"/>
  <c r="P191" i="22"/>
  <c r="Q191" i="22" s="1"/>
  <c r="P192" i="22"/>
  <c r="P193" i="22"/>
  <c r="P194" i="22"/>
  <c r="Q194" i="22" s="1"/>
  <c r="P195" i="22"/>
  <c r="P196" i="22"/>
  <c r="Q196" i="22" s="1"/>
  <c r="P197" i="22"/>
  <c r="P198" i="22"/>
  <c r="P199" i="22"/>
  <c r="Q199" i="22" s="1"/>
  <c r="P200" i="22"/>
  <c r="P201" i="22"/>
  <c r="P202" i="22"/>
  <c r="Q202" i="22" s="1"/>
  <c r="P203" i="22"/>
  <c r="P204" i="22"/>
  <c r="Q204" i="22" s="1"/>
  <c r="P205" i="22"/>
  <c r="P206" i="22"/>
  <c r="P207" i="22"/>
  <c r="Q207" i="22" s="1"/>
  <c r="P208" i="22"/>
  <c r="P209" i="22"/>
  <c r="P210" i="22"/>
  <c r="Q210" i="22" s="1"/>
  <c r="P211" i="22"/>
  <c r="P212" i="22"/>
  <c r="Q212" i="22" s="1"/>
  <c r="P213" i="22"/>
  <c r="P214" i="22"/>
  <c r="P215" i="22"/>
  <c r="Q215" i="22" s="1"/>
  <c r="P216" i="22"/>
  <c r="P217" i="22"/>
  <c r="P218" i="22"/>
  <c r="Q218" i="22" s="1"/>
  <c r="P219" i="22"/>
  <c r="P220" i="22"/>
  <c r="Q220" i="22" s="1"/>
  <c r="P221" i="22"/>
  <c r="P222" i="22"/>
  <c r="P223" i="22"/>
  <c r="Q223" i="22" s="1"/>
  <c r="P224" i="22"/>
  <c r="P225" i="22"/>
  <c r="P226" i="22"/>
  <c r="Q226" i="22" s="1"/>
  <c r="P5" i="22"/>
  <c r="S5" i="22"/>
  <c r="T211" i="22" l="1"/>
  <c r="T179" i="22"/>
  <c r="T147" i="22"/>
  <c r="T115" i="22"/>
  <c r="T99" i="22"/>
  <c r="T83" i="22"/>
  <c r="T67" i="22"/>
  <c r="T51" i="22"/>
  <c r="T35" i="22"/>
  <c r="T27" i="22"/>
  <c r="T19" i="22"/>
  <c r="T11" i="22"/>
  <c r="T103" i="22"/>
  <c r="T95" i="22"/>
  <c r="T87" i="22"/>
  <c r="T25" i="22"/>
  <c r="T17" i="22"/>
  <c r="T9" i="22"/>
  <c r="T79" i="22"/>
  <c r="T71" i="22"/>
  <c r="T55" i="22"/>
  <c r="T47" i="22"/>
  <c r="T39" i="22"/>
  <c r="T32" i="22"/>
  <c r="T23" i="22"/>
  <c r="T15" i="22"/>
  <c r="T7" i="22"/>
  <c r="Q225" i="22"/>
  <c r="Q217" i="22"/>
  <c r="Q209" i="22"/>
  <c r="Q201" i="22"/>
  <c r="Q193" i="22"/>
  <c r="Q185" i="22"/>
  <c r="Q177" i="22"/>
  <c r="Q169" i="22"/>
  <c r="Q161" i="22"/>
  <c r="Q153" i="22"/>
  <c r="Q145" i="22"/>
  <c r="Q137" i="22"/>
  <c r="Q129" i="22"/>
  <c r="Q121" i="22"/>
  <c r="Q113" i="22"/>
  <c r="Q105" i="22"/>
  <c r="Q97" i="22"/>
  <c r="Q89" i="22"/>
  <c r="Q81" i="22"/>
  <c r="Q73" i="22"/>
  <c r="Q65" i="22"/>
  <c r="Q57" i="22"/>
  <c r="Q49" i="22"/>
  <c r="Q41" i="22"/>
  <c r="Q33" i="22"/>
  <c r="Q25" i="22"/>
  <c r="Q17" i="22"/>
  <c r="Q9" i="22"/>
  <c r="T222" i="22"/>
  <c r="T214" i="22"/>
  <c r="T206" i="22"/>
  <c r="T198" i="22"/>
  <c r="T190" i="22"/>
  <c r="U190" i="22" s="1"/>
  <c r="T182" i="22"/>
  <c r="T174" i="22"/>
  <c r="T166" i="22"/>
  <c r="Q21" i="22"/>
  <c r="Q149" i="22"/>
  <c r="Q117" i="22"/>
  <c r="Q195" i="22"/>
  <c r="Q147" i="22"/>
  <c r="Q115" i="22"/>
  <c r="Q99" i="22"/>
  <c r="Q83" i="22"/>
  <c r="Q35" i="22"/>
  <c r="T192" i="22"/>
  <c r="U193" i="22" s="1"/>
  <c r="T160" i="22"/>
  <c r="U161" i="22" s="1"/>
  <c r="T128" i="22"/>
  <c r="T112" i="22"/>
  <c r="U113" i="22" s="1"/>
  <c r="T48" i="22"/>
  <c r="T16" i="22"/>
  <c r="T158" i="22"/>
  <c r="T150" i="22"/>
  <c r="U152" i="22" s="1"/>
  <c r="T142" i="22"/>
  <c r="U144" i="22" s="1"/>
  <c r="T134" i="22"/>
  <c r="T126" i="22"/>
  <c r="U128" i="22" s="1"/>
  <c r="T118" i="22"/>
  <c r="T110" i="22"/>
  <c r="T102" i="22"/>
  <c r="T94" i="22"/>
  <c r="T86" i="22"/>
  <c r="T78" i="22"/>
  <c r="T70" i="22"/>
  <c r="T62" i="22"/>
  <c r="T54" i="22"/>
  <c r="T46" i="22"/>
  <c r="T38" i="22"/>
  <c r="T30" i="22"/>
  <c r="T22" i="22"/>
  <c r="T14" i="22"/>
  <c r="T6" i="22"/>
  <c r="U129" i="22"/>
  <c r="T144" i="22"/>
  <c r="U145" i="22" s="1"/>
  <c r="Q179" i="22"/>
  <c r="Q67" i="22"/>
  <c r="T224" i="22"/>
  <c r="U225" i="22" s="1"/>
  <c r="T80" i="22"/>
  <c r="Q219" i="22"/>
  <c r="Q203" i="22"/>
  <c r="Q187" i="22"/>
  <c r="Q171" i="22"/>
  <c r="Q155" i="22"/>
  <c r="Q139" i="22"/>
  <c r="Q123" i="22"/>
  <c r="Q107" i="22"/>
  <c r="Q91" i="22"/>
  <c r="Q75" i="22"/>
  <c r="T216" i="22"/>
  <c r="U216" i="22" s="1"/>
  <c r="T200" i="22"/>
  <c r="U201" i="22" s="1"/>
  <c r="T184" i="22"/>
  <c r="U185" i="22" s="1"/>
  <c r="T168" i="22"/>
  <c r="T152" i="22"/>
  <c r="U153" i="22" s="1"/>
  <c r="T136" i="22"/>
  <c r="T120" i="22"/>
  <c r="T104" i="22"/>
  <c r="T88" i="22"/>
  <c r="T72" i="22"/>
  <c r="T56" i="22"/>
  <c r="U57" i="22" s="1"/>
  <c r="T40" i="22"/>
  <c r="T24" i="22"/>
  <c r="T8" i="22"/>
  <c r="Q211" i="22"/>
  <c r="Q131" i="22"/>
  <c r="T31" i="22"/>
  <c r="Q162" i="22"/>
  <c r="Q51" i="22"/>
  <c r="T208" i="22"/>
  <c r="U209" i="22" s="1"/>
  <c r="T96" i="22"/>
  <c r="Q53" i="22"/>
  <c r="Q18" i="22"/>
  <c r="T175" i="22"/>
  <c r="U177" i="22" s="1"/>
  <c r="T63" i="22"/>
  <c r="U64" i="22" s="1"/>
  <c r="Q6" i="22"/>
  <c r="T195" i="22"/>
  <c r="T163" i="22"/>
  <c r="T131" i="22"/>
  <c r="Q85" i="22"/>
  <c r="Q221" i="22"/>
  <c r="Q213" i="22"/>
  <c r="Q205" i="22"/>
  <c r="Q197" i="22"/>
  <c r="Q189" i="22"/>
  <c r="Q181" i="22"/>
  <c r="Q173" i="22"/>
  <c r="Q165" i="22"/>
  <c r="Q157" i="22"/>
  <c r="Q141" i="22"/>
  <c r="Q133" i="22"/>
  <c r="Q125" i="22"/>
  <c r="Q109" i="22"/>
  <c r="Q101" i="22"/>
  <c r="Q93" i="22"/>
  <c r="Q77" i="22"/>
  <c r="Q69" i="22"/>
  <c r="Q61" i="22"/>
  <c r="Q45" i="22"/>
  <c r="Q37" i="22"/>
  <c r="Q29" i="22"/>
  <c r="Q13" i="22"/>
  <c r="T226" i="22"/>
  <c r="T218" i="22"/>
  <c r="T210" i="22"/>
  <c r="T202" i="22"/>
  <c r="T194" i="22"/>
  <c r="T186" i="22"/>
  <c r="T178" i="22"/>
  <c r="U178" i="22" s="1"/>
  <c r="T170" i="22"/>
  <c r="T162" i="22"/>
  <c r="T154" i="22"/>
  <c r="T146" i="22"/>
  <c r="T138" i="22"/>
  <c r="T130" i="22"/>
  <c r="T122" i="22"/>
  <c r="T114" i="22"/>
  <c r="U116" i="22" s="1"/>
  <c r="T106" i="22"/>
  <c r="T98" i="22"/>
  <c r="U100" i="22" s="1"/>
  <c r="T90" i="22"/>
  <c r="T82" i="22"/>
  <c r="T74" i="22"/>
  <c r="T66" i="22"/>
  <c r="U66" i="22" s="1"/>
  <c r="T58" i="22"/>
  <c r="T50" i="22"/>
  <c r="T42" i="22"/>
  <c r="T34" i="22"/>
  <c r="U34" i="22" s="1"/>
  <c r="T26" i="22"/>
  <c r="T18" i="22"/>
  <c r="U20" i="22" s="1"/>
  <c r="T10" i="22"/>
  <c r="Q222" i="22"/>
  <c r="Q214" i="22"/>
  <c r="Q206" i="22"/>
  <c r="Q198" i="22"/>
  <c r="Q190" i="22"/>
  <c r="Q182" i="22"/>
  <c r="Q174" i="22"/>
  <c r="Q166" i="22"/>
  <c r="Q158" i="22"/>
  <c r="Q150" i="22"/>
  <c r="Q142" i="22"/>
  <c r="Q134" i="22"/>
  <c r="Q126" i="22"/>
  <c r="Q118" i="22"/>
  <c r="Q110" i="22"/>
  <c r="Q102" i="22"/>
  <c r="Q94" i="22"/>
  <c r="Q86" i="22"/>
  <c r="Q78" i="22"/>
  <c r="Q70" i="22"/>
  <c r="Q62" i="22"/>
  <c r="Q54" i="22"/>
  <c r="Q46" i="22"/>
  <c r="Q38" i="22"/>
  <c r="Q30" i="22"/>
  <c r="Q22" i="22"/>
  <c r="Q14" i="22"/>
  <c r="R15" i="22" s="1"/>
  <c r="T219" i="22"/>
  <c r="T203" i="22"/>
  <c r="T187" i="22"/>
  <c r="T171" i="22"/>
  <c r="T155" i="22"/>
  <c r="T139" i="22"/>
  <c r="T123" i="22"/>
  <c r="T107" i="22"/>
  <c r="T91" i="22"/>
  <c r="T75" i="22"/>
  <c r="T59" i="22"/>
  <c r="T43" i="22"/>
  <c r="Q59" i="22"/>
  <c r="Q43" i="22"/>
  <c r="Q27" i="22"/>
  <c r="Q11" i="22"/>
  <c r="Q224" i="22"/>
  <c r="Q216" i="22"/>
  <c r="Q208" i="22"/>
  <c r="Q200" i="22"/>
  <c r="Q192" i="22"/>
  <c r="Q184" i="22"/>
  <c r="Q176" i="22"/>
  <c r="Q168" i="22"/>
  <c r="Q160" i="22"/>
  <c r="Q152" i="22"/>
  <c r="Q144" i="22"/>
  <c r="Q136" i="22"/>
  <c r="Q128" i="22"/>
  <c r="Q120" i="22"/>
  <c r="Q112" i="22"/>
  <c r="Q104" i="22"/>
  <c r="Q96" i="22"/>
  <c r="Q88" i="22"/>
  <c r="Q80" i="22"/>
  <c r="Q72" i="22"/>
  <c r="Q64" i="22"/>
  <c r="Q56" i="22"/>
  <c r="Q48" i="22"/>
  <c r="Q40" i="22"/>
  <c r="Q32" i="22"/>
  <c r="Q24" i="22"/>
  <c r="Q16" i="22"/>
  <c r="Q8" i="22"/>
  <c r="T221" i="22"/>
  <c r="T213" i="22"/>
  <c r="U214" i="22" s="1"/>
  <c r="T205" i="22"/>
  <c r="T197" i="22"/>
  <c r="T189" i="22"/>
  <c r="T181" i="22"/>
  <c r="T173" i="22"/>
  <c r="T165" i="22"/>
  <c r="T157" i="22"/>
  <c r="U158" i="22" s="1"/>
  <c r="T149" i="22"/>
  <c r="U150" i="22" s="1"/>
  <c r="T141" i="22"/>
  <c r="U142" i="22" s="1"/>
  <c r="T133" i="22"/>
  <c r="T125" i="22"/>
  <c r="T117" i="22"/>
  <c r="T109" i="22"/>
  <c r="T101" i="22"/>
  <c r="T93" i="22"/>
  <c r="T85" i="22"/>
  <c r="U86" i="22" s="1"/>
  <c r="T77" i="22"/>
  <c r="U78" i="22" s="1"/>
  <c r="T69" i="22"/>
  <c r="T61" i="22"/>
  <c r="T53" i="22"/>
  <c r="T45" i="22"/>
  <c r="T37" i="22"/>
  <c r="T29" i="22"/>
  <c r="U30" i="22" s="1"/>
  <c r="T21" i="22"/>
  <c r="U22" i="22" s="1"/>
  <c r="T13" i="22"/>
  <c r="U14" i="22" s="1"/>
  <c r="A105" i="22"/>
  <c r="A106" i="22"/>
  <c r="A107" i="22"/>
  <c r="A108" i="22"/>
  <c r="A109" i="22"/>
  <c r="A110" i="22"/>
  <c r="A111" i="22"/>
  <c r="A112" i="22"/>
  <c r="A113" i="22"/>
  <c r="A114" i="22"/>
  <c r="A115" i="22"/>
  <c r="A116" i="22"/>
  <c r="A117" i="22"/>
  <c r="A118" i="22"/>
  <c r="A119" i="22"/>
  <c r="A120" i="22"/>
  <c r="A121" i="22"/>
  <c r="A122" i="22"/>
  <c r="A123" i="22"/>
  <c r="A124" i="22"/>
  <c r="A125" i="22"/>
  <c r="A126" i="22"/>
  <c r="A127" i="22"/>
  <c r="A128" i="22"/>
  <c r="A129" i="22"/>
  <c r="A130" i="22"/>
  <c r="A104" i="22"/>
  <c r="A132" i="22" s="1"/>
  <c r="E48" i="22"/>
  <c r="E8" i="22"/>
  <c r="G9" i="22"/>
  <c r="G10" i="22"/>
  <c r="G11" i="22"/>
  <c r="G12" i="22"/>
  <c r="G13" i="22"/>
  <c r="G14" i="22"/>
  <c r="G15" i="22"/>
  <c r="G16" i="22"/>
  <c r="G17" i="22"/>
  <c r="G18" i="22"/>
  <c r="G19" i="22"/>
  <c r="G20" i="22"/>
  <c r="G21" i="22"/>
  <c r="G22" i="22"/>
  <c r="G23" i="22"/>
  <c r="G24" i="22"/>
  <c r="G25" i="22"/>
  <c r="G26" i="22"/>
  <c r="G27" i="22"/>
  <c r="G28" i="22"/>
  <c r="G29" i="22"/>
  <c r="G30" i="22"/>
  <c r="G31" i="22"/>
  <c r="G32" i="22"/>
  <c r="G33" i="22"/>
  <c r="G34" i="22"/>
  <c r="G35" i="22"/>
  <c r="G36" i="22"/>
  <c r="G37" i="22"/>
  <c r="G38" i="22"/>
  <c r="G39" i="22"/>
  <c r="G40" i="22"/>
  <c r="G41" i="22"/>
  <c r="G42" i="22"/>
  <c r="G43" i="22"/>
  <c r="G44" i="22"/>
  <c r="G45" i="22"/>
  <c r="G46" i="22"/>
  <c r="G47" i="22"/>
  <c r="G48" i="22"/>
  <c r="G8" i="22"/>
  <c r="U48" i="22" l="1"/>
  <c r="U182" i="22"/>
  <c r="U33" i="22"/>
  <c r="U73" i="22"/>
  <c r="U11" i="22"/>
  <c r="U222" i="22"/>
  <c r="U196" i="22"/>
  <c r="U88" i="22"/>
  <c r="U83" i="22"/>
  <c r="U210" i="22"/>
  <c r="U51" i="22"/>
  <c r="U192" i="22"/>
  <c r="U80" i="22"/>
  <c r="U162" i="22"/>
  <c r="R14" i="22"/>
  <c r="U160" i="22"/>
  <c r="U120" i="22"/>
  <c r="U25" i="22"/>
  <c r="U70" i="22"/>
  <c r="U134" i="22"/>
  <c r="U198" i="22"/>
  <c r="U65" i="22"/>
  <c r="U104" i="22"/>
  <c r="U16" i="22"/>
  <c r="U176" i="22"/>
  <c r="U72" i="22"/>
  <c r="U146" i="22"/>
  <c r="U40" i="22"/>
  <c r="U174" i="22"/>
  <c r="R156" i="22"/>
  <c r="U27" i="22"/>
  <c r="U106" i="22"/>
  <c r="U115" i="22"/>
  <c r="U49" i="22"/>
  <c r="U166" i="22"/>
  <c r="U200" i="22"/>
  <c r="U180" i="22"/>
  <c r="U9" i="22"/>
  <c r="U136" i="22"/>
  <c r="R11" i="22"/>
  <c r="U195" i="22"/>
  <c r="U206" i="22"/>
  <c r="U107" i="22"/>
  <c r="U60" i="22"/>
  <c r="R32" i="22"/>
  <c r="U218" i="22"/>
  <c r="R101" i="22"/>
  <c r="R104" i="22"/>
  <c r="R172" i="22"/>
  <c r="U50" i="22"/>
  <c r="U110" i="22"/>
  <c r="U17" i="22"/>
  <c r="U89" i="22"/>
  <c r="R105" i="22"/>
  <c r="U43" i="22"/>
  <c r="R58" i="22"/>
  <c r="R122" i="22"/>
  <c r="R186" i="22"/>
  <c r="U36" i="22"/>
  <c r="U42" i="22"/>
  <c r="U170" i="22"/>
  <c r="U46" i="22"/>
  <c r="R28" i="22"/>
  <c r="U171" i="22"/>
  <c r="R194" i="22"/>
  <c r="U217" i="22"/>
  <c r="U130" i="22"/>
  <c r="U194" i="22"/>
  <c r="U24" i="22"/>
  <c r="U90" i="22"/>
  <c r="U112" i="22"/>
  <c r="R12" i="22"/>
  <c r="U32" i="22"/>
  <c r="R92" i="22"/>
  <c r="R220" i="22"/>
  <c r="U59" i="22"/>
  <c r="U187" i="22"/>
  <c r="R130" i="22"/>
  <c r="R119" i="22"/>
  <c r="R36" i="22"/>
  <c r="R100" i="22"/>
  <c r="R164" i="22"/>
  <c r="U68" i="22"/>
  <c r="U105" i="22"/>
  <c r="U74" i="22"/>
  <c r="U202" i="22"/>
  <c r="R221" i="22"/>
  <c r="U96" i="22"/>
  <c r="U26" i="22"/>
  <c r="U154" i="22"/>
  <c r="R135" i="22"/>
  <c r="U179" i="22"/>
  <c r="U121" i="22"/>
  <c r="R168" i="22"/>
  <c r="R115" i="22"/>
  <c r="U168" i="22"/>
  <c r="U137" i="22"/>
  <c r="R96" i="22"/>
  <c r="U58" i="22"/>
  <c r="U186" i="22"/>
  <c r="R167" i="22"/>
  <c r="R103" i="22"/>
  <c r="R70" i="22"/>
  <c r="U122" i="22"/>
  <c r="U67" i="22"/>
  <c r="U41" i="22"/>
  <c r="U169" i="22"/>
  <c r="R189" i="22"/>
  <c r="U131" i="22"/>
  <c r="U28" i="22"/>
  <c r="R44" i="22"/>
  <c r="U94" i="22"/>
  <c r="U114" i="22"/>
  <c r="U163" i="22"/>
  <c r="U52" i="22"/>
  <c r="R224" i="22"/>
  <c r="R88" i="22"/>
  <c r="U147" i="22"/>
  <c r="R128" i="22"/>
  <c r="U164" i="22"/>
  <c r="U91" i="22"/>
  <c r="R80" i="22"/>
  <c r="R59" i="22"/>
  <c r="R187" i="22"/>
  <c r="U56" i="22"/>
  <c r="U184" i="22"/>
  <c r="R43" i="22"/>
  <c r="U211" i="22"/>
  <c r="U12" i="22"/>
  <c r="U138" i="22"/>
  <c r="U203" i="22"/>
  <c r="U224" i="22"/>
  <c r="U219" i="22"/>
  <c r="R208" i="22"/>
  <c r="U132" i="22"/>
  <c r="U98" i="22"/>
  <c r="U84" i="22"/>
  <c r="R131" i="22"/>
  <c r="U123" i="22"/>
  <c r="R31" i="22"/>
  <c r="R160" i="22"/>
  <c r="R225" i="22"/>
  <c r="R219" i="22"/>
  <c r="U35" i="22"/>
  <c r="U148" i="22"/>
  <c r="U81" i="22"/>
  <c r="R66" i="22"/>
  <c r="U75" i="22"/>
  <c r="R184" i="22"/>
  <c r="R75" i="22"/>
  <c r="U10" i="22"/>
  <c r="U97" i="22"/>
  <c r="U139" i="22"/>
  <c r="R165" i="22"/>
  <c r="U172" i="22"/>
  <c r="U82" i="22"/>
  <c r="R108" i="22"/>
  <c r="U18" i="22"/>
  <c r="R67" i="22"/>
  <c r="U19" i="22"/>
  <c r="U188" i="22"/>
  <c r="U226" i="22"/>
  <c r="R18" i="22"/>
  <c r="R84" i="22"/>
  <c r="R148" i="22"/>
  <c r="R212" i="22"/>
  <c r="U208" i="22"/>
  <c r="U155" i="22"/>
  <c r="R45" i="22"/>
  <c r="R110" i="22"/>
  <c r="R173" i="22"/>
  <c r="U44" i="22"/>
  <c r="R158" i="22"/>
  <c r="R129" i="22"/>
  <c r="U99" i="22"/>
  <c r="U212" i="22"/>
  <c r="U101" i="22"/>
  <c r="U103" i="22"/>
  <c r="R73" i="22"/>
  <c r="R147" i="22"/>
  <c r="U173" i="22"/>
  <c r="U175" i="22"/>
  <c r="R72" i="22"/>
  <c r="R217" i="22"/>
  <c r="R81" i="22"/>
  <c r="U53" i="22"/>
  <c r="U55" i="22"/>
  <c r="R24" i="22"/>
  <c r="R46" i="22"/>
  <c r="R138" i="22"/>
  <c r="R203" i="22"/>
  <c r="R222" i="22"/>
  <c r="R86" i="22"/>
  <c r="R87" i="22"/>
  <c r="U54" i="22"/>
  <c r="U61" i="22"/>
  <c r="U63" i="22"/>
  <c r="R39" i="22"/>
  <c r="R171" i="22"/>
  <c r="R146" i="22"/>
  <c r="U92" i="22"/>
  <c r="R35" i="22"/>
  <c r="R214" i="22"/>
  <c r="R206" i="22"/>
  <c r="R142" i="22"/>
  <c r="R21" i="22"/>
  <c r="R102" i="22"/>
  <c r="R151" i="22"/>
  <c r="R113" i="22"/>
  <c r="R207" i="22"/>
  <c r="R97" i="22"/>
  <c r="U69" i="22"/>
  <c r="U71" i="22"/>
  <c r="U133" i="22"/>
  <c r="U135" i="22"/>
  <c r="U197" i="22"/>
  <c r="U199" i="22"/>
  <c r="R52" i="22"/>
  <c r="R116" i="22"/>
  <c r="R180" i="22"/>
  <c r="R56" i="22"/>
  <c r="R55" i="22"/>
  <c r="R25" i="22"/>
  <c r="R137" i="22"/>
  <c r="R27" i="22"/>
  <c r="R16" i="22"/>
  <c r="R26" i="22"/>
  <c r="R90" i="22"/>
  <c r="R154" i="22"/>
  <c r="R218" i="22"/>
  <c r="U108" i="22"/>
  <c r="R29" i="22"/>
  <c r="R99" i="22"/>
  <c r="R30" i="22"/>
  <c r="R37" i="22"/>
  <c r="R118" i="22"/>
  <c r="R215" i="22"/>
  <c r="R111" i="22"/>
  <c r="R201" i="22"/>
  <c r="R54" i="22"/>
  <c r="R182" i="22"/>
  <c r="R120" i="22"/>
  <c r="R139" i="22"/>
  <c r="R190" i="22"/>
  <c r="R77" i="22"/>
  <c r="R202" i="22"/>
  <c r="R133" i="22"/>
  <c r="R63" i="22"/>
  <c r="U125" i="22"/>
  <c r="U127" i="22"/>
  <c r="U189" i="22"/>
  <c r="U191" i="22"/>
  <c r="U13" i="22"/>
  <c r="U15" i="22"/>
  <c r="R60" i="22"/>
  <c r="R71" i="22"/>
  <c r="R192" i="22"/>
  <c r="R153" i="22"/>
  <c r="R51" i="22"/>
  <c r="R211" i="22"/>
  <c r="R34" i="22"/>
  <c r="R98" i="22"/>
  <c r="R162" i="22"/>
  <c r="R226" i="22"/>
  <c r="U124" i="22"/>
  <c r="R83" i="22"/>
  <c r="R141" i="22"/>
  <c r="R61" i="22"/>
  <c r="R62" i="22"/>
  <c r="R53" i="22"/>
  <c r="R181" i="22"/>
  <c r="R22" i="22"/>
  <c r="R134" i="22"/>
  <c r="R143" i="22"/>
  <c r="R127" i="22"/>
  <c r="R65" i="22"/>
  <c r="U37" i="22"/>
  <c r="U39" i="22"/>
  <c r="R20" i="22"/>
  <c r="R10" i="22"/>
  <c r="R9" i="22"/>
  <c r="R47" i="22"/>
  <c r="U45" i="22"/>
  <c r="U47" i="22"/>
  <c r="R216" i="22"/>
  <c r="R183" i="22"/>
  <c r="R179" i="22"/>
  <c r="R19" i="22"/>
  <c r="R193" i="22"/>
  <c r="R144" i="22"/>
  <c r="R155" i="22"/>
  <c r="R17" i="22"/>
  <c r="U76" i="22"/>
  <c r="R209" i="22"/>
  <c r="R200" i="22"/>
  <c r="R121" i="22"/>
  <c r="R210" i="22"/>
  <c r="R149" i="22"/>
  <c r="U102" i="22"/>
  <c r="U38" i="22"/>
  <c r="U141" i="22"/>
  <c r="U143" i="22"/>
  <c r="R124" i="22"/>
  <c r="U126" i="22"/>
  <c r="U62" i="22"/>
  <c r="U21" i="22"/>
  <c r="U23" i="22"/>
  <c r="U85" i="22"/>
  <c r="U87" i="22"/>
  <c r="U149" i="22"/>
  <c r="U151" i="22"/>
  <c r="U213" i="22"/>
  <c r="U215" i="22"/>
  <c r="R68" i="22"/>
  <c r="R132" i="22"/>
  <c r="R196" i="22"/>
  <c r="R40" i="22"/>
  <c r="R112" i="22"/>
  <c r="R41" i="22"/>
  <c r="R169" i="22"/>
  <c r="R198" i="22"/>
  <c r="R42" i="22"/>
  <c r="R106" i="22"/>
  <c r="R170" i="22"/>
  <c r="U140" i="22"/>
  <c r="R107" i="22"/>
  <c r="R93" i="22"/>
  <c r="R163" i="22"/>
  <c r="R94" i="22"/>
  <c r="R69" i="22"/>
  <c r="R197" i="22"/>
  <c r="R150" i="22"/>
  <c r="R159" i="22"/>
  <c r="R145" i="22"/>
  <c r="R161" i="22"/>
  <c r="R33" i="22"/>
  <c r="U165" i="22"/>
  <c r="U167" i="22"/>
  <c r="R175" i="22"/>
  <c r="U109" i="22"/>
  <c r="U111" i="22"/>
  <c r="R89" i="22"/>
  <c r="R117" i="22"/>
  <c r="R191" i="22"/>
  <c r="U117" i="22"/>
  <c r="U119" i="22"/>
  <c r="U181" i="22"/>
  <c r="U183" i="22"/>
  <c r="R13" i="22"/>
  <c r="R23" i="22"/>
  <c r="R74" i="22"/>
  <c r="U220" i="22"/>
  <c r="R78" i="22"/>
  <c r="R199" i="22"/>
  <c r="R79" i="22"/>
  <c r="R176" i="22"/>
  <c r="R136" i="22"/>
  <c r="R174" i="22"/>
  <c r="R82" i="22"/>
  <c r="U77" i="22"/>
  <c r="U79" i="22"/>
  <c r="U205" i="22"/>
  <c r="U207" i="22"/>
  <c r="R188" i="22"/>
  <c r="U118" i="22"/>
  <c r="U29" i="22"/>
  <c r="U31" i="22"/>
  <c r="U93" i="22"/>
  <c r="U95" i="22"/>
  <c r="U157" i="22"/>
  <c r="U159" i="22"/>
  <c r="U221" i="22"/>
  <c r="U223" i="22"/>
  <c r="R76" i="22"/>
  <c r="R140" i="22"/>
  <c r="R204" i="22"/>
  <c r="R64" i="22"/>
  <c r="R152" i="22"/>
  <c r="R48" i="22"/>
  <c r="R57" i="22"/>
  <c r="R185" i="22"/>
  <c r="R91" i="22"/>
  <c r="R109" i="22"/>
  <c r="R50" i="22"/>
  <c r="R114" i="22"/>
  <c r="R178" i="22"/>
  <c r="R157" i="22"/>
  <c r="U156" i="22"/>
  <c r="R123" i="22"/>
  <c r="R205" i="22"/>
  <c r="R125" i="22"/>
  <c r="U204" i="22"/>
  <c r="R195" i="22"/>
  <c r="R126" i="22"/>
  <c r="R85" i="22"/>
  <c r="R213" i="22"/>
  <c r="R38" i="22"/>
  <c r="R166" i="22"/>
  <c r="R49" i="22"/>
  <c r="R177" i="22"/>
  <c r="R95" i="22"/>
  <c r="R223" i="22"/>
  <c r="E47" i="22"/>
  <c r="E46" i="22"/>
  <c r="E45" i="22"/>
  <c r="E44" i="22"/>
  <c r="E43" i="22"/>
  <c r="E42" i="22"/>
  <c r="E41" i="22"/>
  <c r="E40" i="22"/>
  <c r="E39" i="22"/>
  <c r="E38" i="22"/>
  <c r="E37" i="22"/>
  <c r="E36" i="22"/>
  <c r="E35" i="22"/>
  <c r="E34" i="22"/>
  <c r="E33" i="22"/>
  <c r="E32" i="22"/>
  <c r="E31" i="22"/>
  <c r="E30" i="22"/>
  <c r="E29" i="22"/>
  <c r="E28" i="22"/>
  <c r="E27" i="22"/>
  <c r="E26" i="22"/>
  <c r="E25" i="22"/>
  <c r="E24" i="22"/>
  <c r="E23" i="22"/>
  <c r="E22" i="22"/>
  <c r="E21" i="22"/>
  <c r="E20" i="22"/>
  <c r="E19" i="22"/>
  <c r="E18" i="22"/>
  <c r="E17" i="22"/>
  <c r="E16" i="22"/>
  <c r="E15" i="22"/>
  <c r="E14" i="22"/>
  <c r="E13" i="22"/>
  <c r="E12" i="22"/>
  <c r="E11" i="22"/>
  <c r="E10" i="22"/>
  <c r="E9" i="22"/>
  <c r="F11" i="22"/>
  <c r="A74" i="20"/>
  <c r="F74" i="20" s="1"/>
  <c r="F18" i="22" l="1"/>
  <c r="F13" i="22"/>
  <c r="E74" i="20"/>
  <c r="F29" i="22"/>
  <c r="F45" i="22"/>
  <c r="F14" i="22"/>
  <c r="F12" i="22"/>
  <c r="F30" i="22"/>
  <c r="F35" i="22"/>
  <c r="F46" i="22"/>
  <c r="F47" i="22"/>
  <c r="F19" i="22"/>
  <c r="F20" i="22"/>
  <c r="F36" i="22"/>
  <c r="F25" i="22"/>
  <c r="F23" i="22"/>
  <c r="F22" i="22"/>
  <c r="F16" i="22"/>
  <c r="F41" i="22"/>
  <c r="F38" i="22"/>
  <c r="F39" i="22"/>
  <c r="F15" i="22"/>
  <c r="F34" i="22"/>
  <c r="F31" i="22"/>
  <c r="F32" i="22"/>
  <c r="F48" i="22"/>
  <c r="F42" i="22"/>
  <c r="F17" i="22"/>
  <c r="F24" i="22"/>
  <c r="F33" i="22"/>
  <c r="F40" i="22"/>
  <c r="F26" i="22"/>
  <c r="F21" i="22"/>
  <c r="F28" i="22"/>
  <c r="F37" i="22"/>
  <c r="F44" i="22"/>
  <c r="F27" i="22"/>
  <c r="F43" i="22"/>
  <c r="A73" i="20"/>
  <c r="E73" i="20" l="1"/>
  <c r="F73" i="20"/>
  <c r="E72" i="20"/>
  <c r="A72" i="20"/>
  <c r="F72" i="20" s="1"/>
  <c r="A71" i="20" l="1"/>
  <c r="F71" i="20" l="1"/>
  <c r="E71" i="20"/>
  <c r="GF11" i="5"/>
  <c r="GF12" i="5"/>
  <c r="GG11" i="5"/>
  <c r="GG12" i="5"/>
  <c r="GH11" i="5"/>
  <c r="GH12" i="5"/>
  <c r="GI11" i="5"/>
  <c r="GI12" i="5"/>
  <c r="GF13" i="5"/>
  <c r="GG13" i="5"/>
  <c r="GH13" i="5"/>
  <c r="GI13" i="5"/>
  <c r="GB14" i="5"/>
  <c r="GB15" i="5"/>
  <c r="GB16" i="5"/>
  <c r="GI14" i="5"/>
  <c r="GI15" i="5"/>
  <c r="GI16" i="5"/>
  <c r="GH14" i="5"/>
  <c r="GH15" i="5"/>
  <c r="GH16" i="5"/>
  <c r="GC14" i="5"/>
  <c r="GC15" i="5"/>
  <c r="GC16" i="5"/>
  <c r="GD14" i="5"/>
  <c r="GD15" i="5"/>
  <c r="GD16" i="5"/>
  <c r="GE14" i="5"/>
  <c r="GE15" i="5"/>
  <c r="GE16" i="5"/>
  <c r="GF14" i="5"/>
  <c r="GF15" i="5"/>
  <c r="GF16" i="5"/>
  <c r="GG14" i="5"/>
  <c r="GG15" i="5"/>
  <c r="GG16" i="5"/>
  <c r="FX17" i="5"/>
  <c r="FX18" i="5"/>
  <c r="FY17" i="5"/>
  <c r="FY18" i="5"/>
  <c r="FZ17" i="5"/>
  <c r="FZ18" i="5"/>
  <c r="GA17" i="5"/>
  <c r="GA18" i="5"/>
  <c r="GB17" i="5"/>
  <c r="GB18" i="5"/>
  <c r="GC17" i="5"/>
  <c r="GC18" i="5"/>
  <c r="GD17" i="5"/>
  <c r="GD18" i="5"/>
  <c r="GE17" i="5"/>
  <c r="GE18" i="5"/>
  <c r="GF17" i="5"/>
  <c r="GF18" i="5"/>
  <c r="GG17" i="5"/>
  <c r="GG18" i="5"/>
  <c r="GH17" i="5"/>
  <c r="GH18" i="5"/>
  <c r="GI17" i="5"/>
  <c r="GI18" i="5"/>
  <c r="GI23" i="5"/>
  <c r="GI21" i="5"/>
  <c r="GE11" i="5"/>
  <c r="GE12" i="5"/>
  <c r="GE13" i="5"/>
  <c r="GA14" i="5"/>
  <c r="GA15" i="5"/>
  <c r="GA16" i="5"/>
  <c r="FW17" i="5"/>
  <c r="FW18" i="5"/>
  <c r="GH23" i="5"/>
  <c r="GH21" i="5"/>
  <c r="GI22" i="5"/>
  <c r="GI24" i="5"/>
  <c r="GI25" i="5"/>
  <c r="GC11" i="5"/>
  <c r="GC12" i="5"/>
  <c r="GD11" i="5"/>
  <c r="GD12" i="5"/>
  <c r="GC13" i="5"/>
  <c r="GD13" i="5"/>
  <c r="FY14" i="5"/>
  <c r="FY15" i="5"/>
  <c r="FY16" i="5"/>
  <c r="FZ14" i="5"/>
  <c r="FZ15" i="5"/>
  <c r="FZ16" i="5"/>
  <c r="FU17" i="5"/>
  <c r="FU18" i="5"/>
  <c r="FV17" i="5"/>
  <c r="FV18" i="5"/>
  <c r="GF23" i="5"/>
  <c r="GF21" i="5"/>
  <c r="GB11" i="5"/>
  <c r="GB12" i="5"/>
  <c r="GB13" i="5"/>
  <c r="FX14" i="5"/>
  <c r="FX15" i="5"/>
  <c r="FX16" i="5"/>
  <c r="FT17" i="5"/>
  <c r="FT18" i="5"/>
  <c r="GE23" i="5"/>
  <c r="GE21" i="5"/>
  <c r="GF22" i="5"/>
  <c r="GF24" i="5"/>
  <c r="GF25" i="5"/>
  <c r="GG23" i="5"/>
  <c r="GG21" i="5"/>
  <c r="GG22" i="5"/>
  <c r="GG24" i="5"/>
  <c r="GG25" i="5"/>
  <c r="GH22" i="5"/>
  <c r="GH24" i="5"/>
  <c r="GH25" i="5"/>
  <c r="GA11" i="5"/>
  <c r="GA12" i="5"/>
  <c r="GA13" i="5"/>
  <c r="FW14" i="5"/>
  <c r="FW15" i="5"/>
  <c r="FW16" i="5"/>
  <c r="FS17" i="5"/>
  <c r="FS18" i="5"/>
  <c r="GD23" i="5"/>
  <c r="GD21" i="5"/>
  <c r="GE22" i="5"/>
  <c r="GE24" i="5"/>
  <c r="GE25" i="5"/>
  <c r="FZ11" i="5"/>
  <c r="FZ12" i="5"/>
  <c r="FZ13" i="5"/>
  <c r="FV14" i="5"/>
  <c r="FV15" i="5"/>
  <c r="FV16" i="5"/>
  <c r="FR17" i="5"/>
  <c r="FR18" i="5"/>
  <c r="GC23" i="5"/>
  <c r="GC21" i="5"/>
  <c r="GD22" i="5"/>
  <c r="GD24" i="5"/>
  <c r="GD25" i="5"/>
  <c r="FY11" i="5"/>
  <c r="FY12" i="5"/>
  <c r="FY13" i="5"/>
  <c r="FU14" i="5"/>
  <c r="FU15" i="5"/>
  <c r="FU16" i="5"/>
  <c r="FQ17" i="5"/>
  <c r="FQ18" i="5"/>
  <c r="GB23" i="5"/>
  <c r="GB21" i="5"/>
  <c r="GC22" i="5"/>
  <c r="GC24" i="5"/>
  <c r="GC25" i="5"/>
  <c r="FX11" i="5"/>
  <c r="FX12" i="5"/>
  <c r="FX13" i="5"/>
  <c r="FT14" i="5"/>
  <c r="FT15" i="5"/>
  <c r="FT16" i="5"/>
  <c r="FP17" i="5"/>
  <c r="FP18" i="5"/>
  <c r="GA23" i="5"/>
  <c r="GA21" i="5"/>
  <c r="GB22" i="5"/>
  <c r="GB24" i="5"/>
  <c r="GB25" i="5"/>
  <c r="FW11" i="5"/>
  <c r="FW12" i="5"/>
  <c r="FW13" i="5"/>
  <c r="FS14" i="5"/>
  <c r="FS15" i="5"/>
  <c r="FS16" i="5"/>
  <c r="FO17" i="5"/>
  <c r="FO18" i="5"/>
  <c r="FZ23" i="5"/>
  <c r="FZ21" i="5"/>
  <c r="GA22" i="5"/>
  <c r="GA24" i="5"/>
  <c r="GA25" i="5"/>
  <c r="FV11" i="5"/>
  <c r="FV12" i="5"/>
  <c r="FV13" i="5"/>
  <c r="FR14" i="5"/>
  <c r="FR15" i="5"/>
  <c r="FR16" i="5"/>
  <c r="FN17" i="5"/>
  <c r="FN18" i="5"/>
  <c r="FY23" i="5"/>
  <c r="FY21" i="5"/>
  <c r="FZ22" i="5"/>
  <c r="FZ24" i="5"/>
  <c r="FZ25" i="5"/>
  <c r="FU11" i="5"/>
  <c r="FU12" i="5"/>
  <c r="FU13" i="5"/>
  <c r="FQ14" i="5"/>
  <c r="FQ15" i="5"/>
  <c r="FQ16" i="5"/>
  <c r="FM17" i="5"/>
  <c r="FM18" i="5"/>
  <c r="FX23" i="5"/>
  <c r="FX21" i="5"/>
  <c r="FY22" i="5"/>
  <c r="FY24" i="5"/>
  <c r="FY25" i="5"/>
  <c r="FT11" i="5"/>
  <c r="FT12" i="5"/>
  <c r="FT13" i="5"/>
  <c r="FP14" i="5"/>
  <c r="FP15" i="5"/>
  <c r="FP16" i="5"/>
  <c r="FL17" i="5"/>
  <c r="FL18" i="5"/>
  <c r="FW23" i="5"/>
  <c r="FW21" i="5"/>
  <c r="FX22" i="5"/>
  <c r="FX24" i="5"/>
  <c r="FX25" i="5"/>
  <c r="FS11" i="5"/>
  <c r="FS12" i="5"/>
  <c r="FS13" i="5"/>
  <c r="FO14" i="5"/>
  <c r="FO15" i="5"/>
  <c r="FO16" i="5"/>
  <c r="FK17" i="5"/>
  <c r="FK18" i="5"/>
  <c r="FV23" i="5"/>
  <c r="FV21" i="5"/>
  <c r="FW22" i="5"/>
  <c r="FW24" i="5"/>
  <c r="FW25" i="5"/>
  <c r="FR11" i="5"/>
  <c r="FR12" i="5"/>
  <c r="FR13" i="5"/>
  <c r="FN14" i="5"/>
  <c r="FN15" i="5"/>
  <c r="FN16" i="5"/>
  <c r="FJ17" i="5"/>
  <c r="FJ18" i="5"/>
  <c r="FU23" i="5"/>
  <c r="FU21" i="5"/>
  <c r="FV22" i="5"/>
  <c r="FV24" i="5"/>
  <c r="FV25" i="5"/>
  <c r="FQ11" i="5"/>
  <c r="FQ12" i="5"/>
  <c r="FQ13" i="5"/>
  <c r="FM14" i="5"/>
  <c r="FM15" i="5"/>
  <c r="FM16" i="5"/>
  <c r="FI17" i="5"/>
  <c r="FI18" i="5"/>
  <c r="FT23" i="5"/>
  <c r="FT21" i="5"/>
  <c r="FU22" i="5"/>
  <c r="FU24" i="5"/>
  <c r="FU25" i="5"/>
  <c r="FP11" i="5"/>
  <c r="FP12" i="5"/>
  <c r="FP13" i="5"/>
  <c r="FL14" i="5"/>
  <c r="FL15" i="5"/>
  <c r="FL16" i="5"/>
  <c r="FH17" i="5"/>
  <c r="FH18" i="5"/>
  <c r="FS23" i="5"/>
  <c r="FS21" i="5"/>
  <c r="FT22" i="5"/>
  <c r="FT24" i="5"/>
  <c r="FT25" i="5"/>
  <c r="FO11" i="5"/>
  <c r="FO12" i="5"/>
  <c r="FO13" i="5"/>
  <c r="FK14" i="5"/>
  <c r="FK15" i="5"/>
  <c r="FK16" i="5"/>
  <c r="FG17" i="5"/>
  <c r="FG18" i="5"/>
  <c r="FR23" i="5"/>
  <c r="FR21" i="5"/>
  <c r="FS22" i="5"/>
  <c r="FS24" i="5"/>
  <c r="FS25" i="5"/>
  <c r="FN11" i="5"/>
  <c r="FN12" i="5"/>
  <c r="FN13" i="5"/>
  <c r="FJ14" i="5"/>
  <c r="FJ15" i="5"/>
  <c r="FJ16" i="5"/>
  <c r="FF17" i="5"/>
  <c r="FF18" i="5"/>
  <c r="FQ23" i="5"/>
  <c r="FQ21" i="5"/>
  <c r="FR22" i="5"/>
  <c r="FR24" i="5"/>
  <c r="FR25" i="5"/>
  <c r="FM11" i="5"/>
  <c r="FM12" i="5"/>
  <c r="FM13" i="5"/>
  <c r="FI14" i="5"/>
  <c r="FI15" i="5"/>
  <c r="FI16" i="5"/>
  <c r="FE17" i="5"/>
  <c r="FE18" i="5"/>
  <c r="FP23" i="5"/>
  <c r="FP21" i="5"/>
  <c r="FQ22" i="5"/>
  <c r="FQ24" i="5"/>
  <c r="FQ25" i="5"/>
  <c r="FL11" i="5"/>
  <c r="FL12" i="5"/>
  <c r="FL13" i="5"/>
  <c r="FH14" i="5"/>
  <c r="FH15" i="5"/>
  <c r="FH16" i="5"/>
  <c r="FD17" i="5"/>
  <c r="FD18" i="5"/>
  <c r="FO23" i="5"/>
  <c r="FO21" i="5"/>
  <c r="FP22" i="5"/>
  <c r="FP24" i="5"/>
  <c r="FP25" i="5"/>
  <c r="FK11" i="5"/>
  <c r="FK12" i="5"/>
  <c r="FK13" i="5"/>
  <c r="FG14" i="5"/>
  <c r="FG15" i="5"/>
  <c r="FG16" i="5"/>
  <c r="FC17" i="5"/>
  <c r="FC18" i="5"/>
  <c r="FN23" i="5"/>
  <c r="FN21" i="5"/>
  <c r="FO22" i="5"/>
  <c r="FO24" i="5"/>
  <c r="FO25" i="5"/>
  <c r="FJ11" i="5"/>
  <c r="FJ12" i="5"/>
  <c r="FJ13" i="5"/>
  <c r="FF14" i="5"/>
  <c r="FF15" i="5"/>
  <c r="FF16" i="5"/>
  <c r="FB17" i="5"/>
  <c r="FB18" i="5"/>
  <c r="FM23" i="5"/>
  <c r="FM21" i="5"/>
  <c r="FN22" i="5"/>
  <c r="FN24" i="5"/>
  <c r="FN25" i="5"/>
  <c r="FI11" i="5"/>
  <c r="FI12" i="5"/>
  <c r="FI13" i="5"/>
  <c r="FE14" i="5"/>
  <c r="FE15" i="5"/>
  <c r="FE16" i="5"/>
  <c r="FA17" i="5"/>
  <c r="FA18" i="5"/>
  <c r="FL23" i="5"/>
  <c r="FL21" i="5"/>
  <c r="FM22" i="5"/>
  <c r="FM24" i="5"/>
  <c r="FM25" i="5"/>
  <c r="FH11" i="5"/>
  <c r="FH12" i="5"/>
  <c r="FH13" i="5"/>
  <c r="FD14" i="5"/>
  <c r="FD15" i="5"/>
  <c r="FD16" i="5"/>
  <c r="EZ17" i="5"/>
  <c r="EZ18" i="5"/>
  <c r="FK23" i="5"/>
  <c r="FK21" i="5"/>
  <c r="FL22" i="5"/>
  <c r="FL24" i="5"/>
  <c r="FL25" i="5"/>
  <c r="FG11" i="5"/>
  <c r="FG12" i="5"/>
  <c r="FG13" i="5"/>
  <c r="FC14" i="5"/>
  <c r="FC15" i="5"/>
  <c r="FC16" i="5"/>
  <c r="EY17" i="5"/>
  <c r="EY18" i="5"/>
  <c r="FJ23" i="5"/>
  <c r="FJ21" i="5"/>
  <c r="FK22" i="5"/>
  <c r="FK24" i="5"/>
  <c r="FK25" i="5"/>
  <c r="FF11" i="5"/>
  <c r="FF12" i="5"/>
  <c r="FF13" i="5"/>
  <c r="FB14" i="5"/>
  <c r="FB15" i="5"/>
  <c r="FB16" i="5"/>
  <c r="EX17" i="5"/>
  <c r="EX18" i="5"/>
  <c r="FI23" i="5"/>
  <c r="FI21" i="5"/>
  <c r="FJ22" i="5"/>
  <c r="FJ24" i="5"/>
  <c r="FJ25" i="5"/>
  <c r="FE11" i="5"/>
  <c r="FE12" i="5"/>
  <c r="FE13" i="5"/>
  <c r="FA14" i="5"/>
  <c r="FA15" i="5"/>
  <c r="FA16" i="5"/>
  <c r="EW17" i="5"/>
  <c r="EW18" i="5"/>
  <c r="FH23" i="5"/>
  <c r="FH21" i="5"/>
  <c r="FI22" i="5"/>
  <c r="FI24" i="5"/>
  <c r="FI25" i="5"/>
  <c r="FD11" i="5"/>
  <c r="FD12" i="5"/>
  <c r="FD13" i="5"/>
  <c r="EZ14" i="5"/>
  <c r="EZ15" i="5"/>
  <c r="EZ16" i="5"/>
  <c r="EV17" i="5"/>
  <c r="EV18" i="5"/>
  <c r="FG23" i="5"/>
  <c r="FG21" i="5"/>
  <c r="FH22" i="5"/>
  <c r="FH24" i="5"/>
  <c r="FH25" i="5"/>
  <c r="FC11" i="5"/>
  <c r="FC12" i="5"/>
  <c r="FC13" i="5"/>
  <c r="EY14" i="5"/>
  <c r="EY15" i="5"/>
  <c r="EY16" i="5"/>
  <c r="EU17" i="5"/>
  <c r="EU18" i="5"/>
  <c r="FF23" i="5"/>
  <c r="FF21" i="5"/>
  <c r="FG22" i="5"/>
  <c r="FG24" i="5"/>
  <c r="FG25" i="5"/>
  <c r="FB11" i="5"/>
  <c r="FB12" i="5"/>
  <c r="FB13" i="5"/>
  <c r="EX14" i="5"/>
  <c r="EX15" i="5"/>
  <c r="EX16" i="5"/>
  <c r="ET17" i="5"/>
  <c r="ET18" i="5"/>
  <c r="FE23" i="5"/>
  <c r="FE21" i="5"/>
  <c r="FF22" i="5"/>
  <c r="FF24" i="5"/>
  <c r="FF25" i="5"/>
  <c r="FA11" i="5"/>
  <c r="FA12" i="5"/>
  <c r="FA13" i="5"/>
  <c r="EW14" i="5"/>
  <c r="EW15" i="5"/>
  <c r="EW16" i="5"/>
  <c r="ES17" i="5"/>
  <c r="ES18" i="5"/>
  <c r="FD23" i="5"/>
  <c r="FD21" i="5"/>
  <c r="FE22" i="5"/>
  <c r="FE24" i="5"/>
  <c r="FE25" i="5"/>
  <c r="EZ11" i="5"/>
  <c r="EZ12" i="5"/>
  <c r="EZ13" i="5"/>
  <c r="EV14" i="5"/>
  <c r="EV15" i="5"/>
  <c r="EV16" i="5"/>
  <c r="ER17" i="5"/>
  <c r="ER18" i="5"/>
  <c r="FC23" i="5"/>
  <c r="FC21" i="5"/>
  <c r="FD22" i="5"/>
  <c r="FD24" i="5"/>
  <c r="FD25" i="5"/>
  <c r="EY11" i="5"/>
  <c r="EY12" i="5"/>
  <c r="EY13" i="5"/>
  <c r="EU14" i="5"/>
  <c r="EU15" i="5"/>
  <c r="EU16" i="5"/>
  <c r="EQ17" i="5"/>
  <c r="EQ18" i="5"/>
  <c r="FB23" i="5"/>
  <c r="FB21" i="5"/>
  <c r="FC22" i="5"/>
  <c r="FC24" i="5"/>
  <c r="FC25" i="5"/>
  <c r="EX11" i="5"/>
  <c r="EX12" i="5"/>
  <c r="EX13" i="5"/>
  <c r="ET14" i="5"/>
  <c r="ET15" i="5"/>
  <c r="ET16" i="5"/>
  <c r="EP17" i="5"/>
  <c r="EP18" i="5"/>
  <c r="FA23" i="5"/>
  <c r="FA21" i="5"/>
  <c r="FB22" i="5"/>
  <c r="FB24" i="5"/>
  <c r="FB25" i="5"/>
  <c r="EW11" i="5"/>
  <c r="EW12" i="5"/>
  <c r="EW13" i="5"/>
  <c r="ES14" i="5"/>
  <c r="ES15" i="5"/>
  <c r="ES16" i="5"/>
  <c r="EO17" i="5"/>
  <c r="EO18" i="5"/>
  <c r="EZ23" i="5"/>
  <c r="EZ21" i="5"/>
  <c r="FA22" i="5"/>
  <c r="FA24" i="5"/>
  <c r="FA25" i="5"/>
  <c r="EV11" i="5"/>
  <c r="EV12" i="5"/>
  <c r="EV13" i="5"/>
  <c r="ER14" i="5"/>
  <c r="ER15" i="5"/>
  <c r="ER16" i="5"/>
  <c r="EN17" i="5"/>
  <c r="EN18" i="5"/>
  <c r="EY23" i="5"/>
  <c r="EY21" i="5"/>
  <c r="EZ22" i="5"/>
  <c r="EZ24" i="5"/>
  <c r="EZ25" i="5"/>
  <c r="EU11" i="5"/>
  <c r="EU12" i="5"/>
  <c r="EU13" i="5"/>
  <c r="EQ14" i="5"/>
  <c r="EQ15" i="5"/>
  <c r="EQ16" i="5"/>
  <c r="EM17" i="5"/>
  <c r="EM18" i="5"/>
  <c r="EX23" i="5"/>
  <c r="EX21" i="5"/>
  <c r="EY22" i="5"/>
  <c r="EY24" i="5"/>
  <c r="EY25" i="5"/>
  <c r="ET11" i="5"/>
  <c r="ET12" i="5"/>
  <c r="ET13" i="5"/>
  <c r="EP14" i="5"/>
  <c r="EP15" i="5"/>
  <c r="EP16" i="5"/>
  <c r="EL17" i="5"/>
  <c r="EL18" i="5"/>
  <c r="EW23" i="5"/>
  <c r="EW21" i="5"/>
  <c r="EX22" i="5"/>
  <c r="EX24" i="5"/>
  <c r="EX25" i="5"/>
  <c r="ES11" i="5"/>
  <c r="ES12" i="5"/>
  <c r="ES13" i="5"/>
  <c r="EO14" i="5"/>
  <c r="EO15" i="5"/>
  <c r="EO16" i="5"/>
  <c r="EK17" i="5"/>
  <c r="EK18" i="5"/>
  <c r="EV23" i="5"/>
  <c r="EV21" i="5"/>
  <c r="EW22" i="5"/>
  <c r="EW24" i="5"/>
  <c r="EW25" i="5"/>
  <c r="ER11" i="5"/>
  <c r="ER12" i="5"/>
  <c r="ER13" i="5"/>
  <c r="EN14" i="5"/>
  <c r="EN15" i="5"/>
  <c r="EN16" i="5"/>
  <c r="EJ17" i="5"/>
  <c r="EJ18" i="5"/>
  <c r="EU23" i="5"/>
  <c r="EU21" i="5"/>
  <c r="EV22" i="5"/>
  <c r="EV24" i="5"/>
  <c r="EV25" i="5"/>
  <c r="EQ11" i="5"/>
  <c r="EQ12" i="5"/>
  <c r="EQ13" i="5"/>
  <c r="EM14" i="5"/>
  <c r="EM15" i="5"/>
  <c r="EM16" i="5"/>
  <c r="EI17" i="5"/>
  <c r="EI18" i="5"/>
  <c r="ET23" i="5"/>
  <c r="ET21" i="5"/>
  <c r="EU22" i="5"/>
  <c r="EU24" i="5"/>
  <c r="EU25" i="5"/>
  <c r="EP11" i="5"/>
  <c r="EP12" i="5"/>
  <c r="EP13" i="5"/>
  <c r="EL14" i="5"/>
  <c r="EL15" i="5"/>
  <c r="EL16" i="5"/>
  <c r="EH17" i="5"/>
  <c r="EH18" i="5"/>
  <c r="ES23" i="5"/>
  <c r="ES21" i="5"/>
  <c r="ET22" i="5"/>
  <c r="ET24" i="5"/>
  <c r="ET25" i="5"/>
  <c r="EO11" i="5"/>
  <c r="EO12" i="5"/>
  <c r="EO13" i="5"/>
  <c r="EK14" i="5"/>
  <c r="EK15" i="5"/>
  <c r="EK16" i="5"/>
  <c r="EG17" i="5"/>
  <c r="EG18" i="5"/>
  <c r="ER23" i="5"/>
  <c r="ER21" i="5"/>
  <c r="ES22" i="5"/>
  <c r="ES24" i="5"/>
  <c r="ES25" i="5"/>
  <c r="EN11" i="5"/>
  <c r="EN12" i="5"/>
  <c r="EN13" i="5"/>
  <c r="EJ14" i="5"/>
  <c r="EJ15" i="5"/>
  <c r="EJ16" i="5"/>
  <c r="EF17" i="5"/>
  <c r="EF18" i="5"/>
  <c r="EQ23" i="5"/>
  <c r="EQ21" i="5"/>
  <c r="ER22" i="5"/>
  <c r="ER24" i="5"/>
  <c r="ER25" i="5"/>
  <c r="EM11" i="5"/>
  <c r="EM12" i="5"/>
  <c r="EM13" i="5"/>
  <c r="EI14" i="5"/>
  <c r="EI15" i="5"/>
  <c r="EI16" i="5"/>
  <c r="EE17" i="5"/>
  <c r="EE18" i="5"/>
  <c r="EP23" i="5"/>
  <c r="EP21" i="5"/>
  <c r="EQ22" i="5"/>
  <c r="EQ24" i="5"/>
  <c r="EQ25" i="5"/>
  <c r="EL11" i="5"/>
  <c r="EL12" i="5"/>
  <c r="EL13" i="5"/>
  <c r="EH14" i="5"/>
  <c r="EH15" i="5"/>
  <c r="EH16" i="5"/>
  <c r="ED17" i="5"/>
  <c r="ED18" i="5"/>
  <c r="EO23" i="5"/>
  <c r="EO21" i="5"/>
  <c r="EP22" i="5"/>
  <c r="EP24" i="5"/>
  <c r="EP25" i="5"/>
  <c r="EK11" i="5"/>
  <c r="EK12" i="5"/>
  <c r="EK13" i="5"/>
  <c r="EG14" i="5"/>
  <c r="EG15" i="5"/>
  <c r="EG16" i="5"/>
  <c r="EC17" i="5"/>
  <c r="EC18" i="5"/>
  <c r="EN23" i="5"/>
  <c r="EN21" i="5"/>
  <c r="EO22" i="5"/>
  <c r="EO24" i="5"/>
  <c r="EO25" i="5"/>
  <c r="EJ11" i="5"/>
  <c r="EJ12" i="5"/>
  <c r="EJ13" i="5"/>
  <c r="EF14" i="5"/>
  <c r="EF15" i="5"/>
  <c r="EF16" i="5"/>
  <c r="EB17" i="5"/>
  <c r="EB18" i="5"/>
  <c r="EM23" i="5"/>
  <c r="EM21" i="5"/>
  <c r="EN22" i="5"/>
  <c r="EN24" i="5"/>
  <c r="EN25" i="5"/>
  <c r="EI11" i="5"/>
  <c r="EI12" i="5"/>
  <c r="EI13" i="5"/>
  <c r="EE14" i="5"/>
  <c r="EE15" i="5"/>
  <c r="EE16" i="5"/>
  <c r="EA17" i="5"/>
  <c r="EA18" i="5"/>
  <c r="EL23" i="5"/>
  <c r="EL21" i="5"/>
  <c r="EM22" i="5"/>
  <c r="EM24" i="5"/>
  <c r="EM25" i="5"/>
  <c r="EH11" i="5"/>
  <c r="EH12" i="5"/>
  <c r="EH13" i="5"/>
  <c r="ED14" i="5"/>
  <c r="ED15" i="5"/>
  <c r="ED16" i="5"/>
  <c r="DZ17" i="5"/>
  <c r="DZ18" i="5"/>
  <c r="EK23" i="5"/>
  <c r="EK21" i="5"/>
  <c r="EL22" i="5"/>
  <c r="EL24" i="5"/>
  <c r="EL25" i="5"/>
  <c r="EG11" i="5"/>
  <c r="EG12" i="5"/>
  <c r="EG13" i="5"/>
  <c r="EC14" i="5"/>
  <c r="EC15" i="5"/>
  <c r="EC16" i="5"/>
  <c r="DY17" i="5"/>
  <c r="DY18" i="5"/>
  <c r="EJ23" i="5"/>
  <c r="EJ21" i="5"/>
  <c r="EK22" i="5"/>
  <c r="EK24" i="5"/>
  <c r="EK25" i="5"/>
  <c r="EF11" i="5"/>
  <c r="EF12" i="5"/>
  <c r="EF13" i="5"/>
  <c r="EB14" i="5"/>
  <c r="EB15" i="5"/>
  <c r="EB16" i="5"/>
  <c r="DX17" i="5"/>
  <c r="DX18" i="5"/>
  <c r="EI23" i="5"/>
  <c r="EI21" i="5"/>
  <c r="EJ22" i="5"/>
  <c r="EJ24" i="5"/>
  <c r="EJ25" i="5"/>
  <c r="EE11" i="5"/>
  <c r="EE12" i="5"/>
  <c r="EE13" i="5"/>
  <c r="EA14" i="5"/>
  <c r="EA15" i="5"/>
  <c r="EA16" i="5"/>
  <c r="DW17" i="5"/>
  <c r="DW18" i="5"/>
  <c r="EH23" i="5"/>
  <c r="EH21" i="5"/>
  <c r="EI22" i="5"/>
  <c r="EI24" i="5"/>
  <c r="EI25" i="5"/>
  <c r="ED11" i="5"/>
  <c r="ED12" i="5"/>
  <c r="ED13" i="5"/>
  <c r="DZ14" i="5"/>
  <c r="DZ15" i="5"/>
  <c r="DZ16" i="5"/>
  <c r="DV17" i="5"/>
  <c r="DV18" i="5"/>
  <c r="EG23" i="5"/>
  <c r="EG21" i="5"/>
  <c r="EH22" i="5"/>
  <c r="EH24" i="5"/>
  <c r="EH25" i="5"/>
  <c r="EC11" i="5"/>
  <c r="EC12" i="5"/>
  <c r="EC13" i="5"/>
  <c r="DY14" i="5"/>
  <c r="DY15" i="5"/>
  <c r="DY16" i="5"/>
  <c r="DU17" i="5"/>
  <c r="DU18" i="5"/>
  <c r="EF23" i="5"/>
  <c r="EF21" i="5"/>
  <c r="EG22" i="5"/>
  <c r="EG24" i="5"/>
  <c r="EG25" i="5"/>
  <c r="EB11" i="5"/>
  <c r="EB12" i="5"/>
  <c r="EB13" i="5"/>
  <c r="DX14" i="5"/>
  <c r="DX15" i="5"/>
  <c r="DX16" i="5"/>
  <c r="DT17" i="5"/>
  <c r="DT18" i="5"/>
  <c r="EE23" i="5"/>
  <c r="EE21" i="5"/>
  <c r="EF22" i="5"/>
  <c r="EF24" i="5"/>
  <c r="EF25" i="5"/>
  <c r="EA11" i="5"/>
  <c r="EA12" i="5"/>
  <c r="EA13" i="5"/>
  <c r="DW14" i="5"/>
  <c r="DW15" i="5"/>
  <c r="DW16" i="5"/>
  <c r="DS17" i="5"/>
  <c r="DS18" i="5"/>
  <c r="ED23" i="5"/>
  <c r="ED21" i="5"/>
  <c r="EE22" i="5"/>
  <c r="EE24" i="5"/>
  <c r="EE25" i="5"/>
  <c r="DZ11" i="5"/>
  <c r="DZ12" i="5"/>
  <c r="DZ13" i="5"/>
  <c r="DV14" i="5"/>
  <c r="DV15" i="5"/>
  <c r="DV16" i="5"/>
  <c r="DR17" i="5"/>
  <c r="DR18" i="5"/>
  <c r="EC23" i="5"/>
  <c r="EC21" i="5"/>
  <c r="ED22" i="5"/>
  <c r="ED24" i="5"/>
  <c r="ED25" i="5"/>
  <c r="DY11" i="5"/>
  <c r="DY12" i="5"/>
  <c r="DY13" i="5"/>
  <c r="DU14" i="5"/>
  <c r="DU15" i="5"/>
  <c r="DU16" i="5"/>
  <c r="DQ17" i="5"/>
  <c r="DQ18" i="5"/>
  <c r="EB23" i="5"/>
  <c r="EB21" i="5"/>
  <c r="EC22" i="5"/>
  <c r="EC24" i="5"/>
  <c r="EC25" i="5"/>
  <c r="DX11" i="5"/>
  <c r="DX12" i="5"/>
  <c r="DX13" i="5"/>
  <c r="DT14" i="5"/>
  <c r="DT15" i="5"/>
  <c r="DT16" i="5"/>
  <c r="DP17" i="5"/>
  <c r="DP18" i="5"/>
  <c r="EA23" i="5"/>
  <c r="EA21" i="5"/>
  <c r="EB22" i="5"/>
  <c r="EB24" i="5"/>
  <c r="EB25" i="5"/>
  <c r="DW11" i="5"/>
  <c r="DW12" i="5"/>
  <c r="DW13" i="5"/>
  <c r="DS14" i="5"/>
  <c r="DS15" i="5"/>
  <c r="DS16" i="5"/>
  <c r="DO17" i="5"/>
  <c r="DO18" i="5"/>
  <c r="DZ23" i="5"/>
  <c r="DZ21" i="5"/>
  <c r="EA22" i="5"/>
  <c r="EA24" i="5"/>
  <c r="EA25" i="5"/>
  <c r="DV11" i="5"/>
  <c r="DV12" i="5"/>
  <c r="DV13" i="5"/>
  <c r="DR14" i="5"/>
  <c r="DR15" i="5"/>
  <c r="DR16" i="5"/>
  <c r="DN17" i="5"/>
  <c r="DN18" i="5"/>
  <c r="DY23" i="5"/>
  <c r="DY21" i="5"/>
  <c r="DZ22" i="5"/>
  <c r="DZ24" i="5"/>
  <c r="DZ25" i="5"/>
  <c r="DU11" i="5"/>
  <c r="DU12" i="5"/>
  <c r="DU13" i="5"/>
  <c r="DQ14" i="5"/>
  <c r="DQ15" i="5"/>
  <c r="DQ16" i="5"/>
  <c r="DM17" i="5"/>
  <c r="DM18" i="5"/>
  <c r="DX23" i="5"/>
  <c r="DX21" i="5"/>
  <c r="DY22" i="5"/>
  <c r="DY24" i="5"/>
  <c r="DY25" i="5"/>
  <c r="DT11" i="5"/>
  <c r="DT12" i="5"/>
  <c r="DT13" i="5"/>
  <c r="DP14" i="5"/>
  <c r="DP15" i="5"/>
  <c r="DP16" i="5"/>
  <c r="DL17" i="5"/>
  <c r="DL18" i="5"/>
  <c r="DW23" i="5"/>
  <c r="DW21" i="5"/>
  <c r="DX22" i="5"/>
  <c r="DX24" i="5"/>
  <c r="DX25" i="5"/>
  <c r="DS11" i="5"/>
  <c r="DS12" i="5"/>
  <c r="DS13" i="5"/>
  <c r="DO14" i="5"/>
  <c r="DO15" i="5"/>
  <c r="DO16" i="5"/>
  <c r="DK17" i="5"/>
  <c r="DK18" i="5"/>
  <c r="DV23" i="5"/>
  <c r="DV21" i="5"/>
  <c r="DW22" i="5"/>
  <c r="DW24" i="5"/>
  <c r="DW25" i="5"/>
  <c r="DR11" i="5"/>
  <c r="DR12" i="5"/>
  <c r="DR13" i="5"/>
  <c r="DN14" i="5"/>
  <c r="DN15" i="5"/>
  <c r="DN16" i="5"/>
  <c r="DJ17" i="5"/>
  <c r="DJ18" i="5"/>
  <c r="DU23" i="5"/>
  <c r="DU21" i="5"/>
  <c r="DV22" i="5"/>
  <c r="DV24" i="5"/>
  <c r="DV25" i="5"/>
  <c r="DQ11" i="5"/>
  <c r="DQ12" i="5"/>
  <c r="DQ13" i="5"/>
  <c r="DM14" i="5"/>
  <c r="DM15" i="5"/>
  <c r="DM16" i="5"/>
  <c r="DI17" i="5"/>
  <c r="DI18" i="5"/>
  <c r="DT23" i="5"/>
  <c r="DT21" i="5"/>
  <c r="DU22" i="5"/>
  <c r="DU24" i="5"/>
  <c r="DU25" i="5"/>
  <c r="DP11" i="5"/>
  <c r="DP12" i="5"/>
  <c r="DP13" i="5"/>
  <c r="DL14" i="5"/>
  <c r="DL15" i="5"/>
  <c r="DL16" i="5"/>
  <c r="DH17" i="5"/>
  <c r="DH18" i="5"/>
  <c r="DS23" i="5"/>
  <c r="DS21" i="5"/>
  <c r="DT22" i="5"/>
  <c r="DT24" i="5"/>
  <c r="DT25" i="5"/>
  <c r="DO11" i="5"/>
  <c r="DO12" i="5"/>
  <c r="DO13" i="5"/>
  <c r="DK14" i="5"/>
  <c r="DK15" i="5"/>
  <c r="DK16" i="5"/>
  <c r="DG17" i="5"/>
  <c r="DG18" i="5"/>
  <c r="DR23" i="5"/>
  <c r="DR21" i="5"/>
  <c r="DS22" i="5"/>
  <c r="DS24" i="5"/>
  <c r="DS25" i="5"/>
  <c r="DN11" i="5"/>
  <c r="DN12" i="5"/>
  <c r="DN13" i="5"/>
  <c r="DJ14" i="5"/>
  <c r="DJ15" i="5"/>
  <c r="DJ16" i="5"/>
  <c r="DF17" i="5"/>
  <c r="DF18" i="5"/>
  <c r="DQ23" i="5"/>
  <c r="DQ21" i="5"/>
  <c r="DR22" i="5"/>
  <c r="DR24" i="5"/>
  <c r="DR25" i="5"/>
  <c r="DM11" i="5"/>
  <c r="DM12" i="5"/>
  <c r="DM13" i="5"/>
  <c r="DI14" i="5"/>
  <c r="DI15" i="5"/>
  <c r="DI16" i="5"/>
  <c r="DE17" i="5"/>
  <c r="DE18" i="5"/>
  <c r="DP23" i="5"/>
  <c r="DP21" i="5"/>
  <c r="DQ22" i="5"/>
  <c r="DQ24" i="5"/>
  <c r="DQ25" i="5"/>
  <c r="DL11" i="5"/>
  <c r="DL12" i="5"/>
  <c r="DL13" i="5"/>
  <c r="DH14" i="5"/>
  <c r="DH15" i="5"/>
  <c r="DH16" i="5"/>
  <c r="DD17" i="5"/>
  <c r="DD18" i="5"/>
  <c r="DO23" i="5"/>
  <c r="DO21" i="5"/>
  <c r="DP22" i="5"/>
  <c r="DP24" i="5"/>
  <c r="DP25" i="5"/>
  <c r="GJ11" i="5"/>
  <c r="GJ23" i="5"/>
  <c r="GJ21" i="5"/>
  <c r="GJ22" i="5"/>
  <c r="GJ24" i="5"/>
  <c r="GJ25" i="5"/>
  <c r="F70" i="20"/>
  <c r="GI27" i="5"/>
  <c r="GI29" i="5" s="1"/>
  <c r="A70" i="20"/>
  <c r="E70" i="20" s="1"/>
  <c r="A3" i="20"/>
  <c r="A4" i="20"/>
  <c r="F4" i="20" s="1"/>
  <c r="A5" i="20"/>
  <c r="F5" i="20" s="1"/>
  <c r="A6" i="20"/>
  <c r="F6" i="20" s="1"/>
  <c r="A7" i="20"/>
  <c r="F7" i="20" s="1"/>
  <c r="A8" i="20"/>
  <c r="E8" i="20" s="1"/>
  <c r="A9" i="20"/>
  <c r="E9" i="20" s="1"/>
  <c r="A10" i="20"/>
  <c r="A11" i="20"/>
  <c r="A12" i="20"/>
  <c r="F12" i="20" s="1"/>
  <c r="A13" i="20"/>
  <c r="F13" i="20" s="1"/>
  <c r="A14" i="20"/>
  <c r="F14" i="20" s="1"/>
  <c r="A15" i="20"/>
  <c r="F15" i="20" s="1"/>
  <c r="A16" i="20"/>
  <c r="F16" i="20" s="1"/>
  <c r="A17" i="20"/>
  <c r="F17" i="20" s="1"/>
  <c r="A18" i="20"/>
  <c r="A19" i="20"/>
  <c r="A20" i="20"/>
  <c r="F20" i="20" s="1"/>
  <c r="A21" i="20"/>
  <c r="F21" i="20" s="1"/>
  <c r="A22" i="20"/>
  <c r="F22" i="20" s="1"/>
  <c r="A23" i="20"/>
  <c r="F23" i="20" s="1"/>
  <c r="A24" i="20"/>
  <c r="E24" i="20" s="1"/>
  <c r="A25" i="20"/>
  <c r="E25" i="20" s="1"/>
  <c r="A26" i="20"/>
  <c r="A27" i="20"/>
  <c r="A28" i="20"/>
  <c r="F28" i="20" s="1"/>
  <c r="A29" i="20"/>
  <c r="F29" i="20" s="1"/>
  <c r="A30" i="20"/>
  <c r="F30" i="20" s="1"/>
  <c r="A31" i="20"/>
  <c r="F31" i="20" s="1"/>
  <c r="A32" i="20"/>
  <c r="F32" i="20" s="1"/>
  <c r="A33" i="20"/>
  <c r="F33" i="20" s="1"/>
  <c r="A34" i="20"/>
  <c r="A35" i="20"/>
  <c r="A36" i="20"/>
  <c r="F36" i="20" s="1"/>
  <c r="A37" i="20"/>
  <c r="F37" i="20" s="1"/>
  <c r="A38" i="20"/>
  <c r="F38" i="20" s="1"/>
  <c r="A39" i="20"/>
  <c r="F39" i="20" s="1"/>
  <c r="A40" i="20"/>
  <c r="E40" i="20" s="1"/>
  <c r="A41" i="20"/>
  <c r="E41" i="20" s="1"/>
  <c r="A42" i="20"/>
  <c r="A43" i="20"/>
  <c r="A44" i="20"/>
  <c r="F44" i="20" s="1"/>
  <c r="A45" i="20"/>
  <c r="F45" i="20" s="1"/>
  <c r="A46" i="20"/>
  <c r="F46" i="20" s="1"/>
  <c r="A47" i="20"/>
  <c r="F47" i="20" s="1"/>
  <c r="A48" i="20"/>
  <c r="F48" i="20" s="1"/>
  <c r="A49" i="20"/>
  <c r="F49" i="20" s="1"/>
  <c r="A50" i="20"/>
  <c r="A51" i="20"/>
  <c r="A52" i="20"/>
  <c r="F52" i="20" s="1"/>
  <c r="A53" i="20"/>
  <c r="F53" i="20" s="1"/>
  <c r="A54" i="20"/>
  <c r="F54" i="20" s="1"/>
  <c r="A55" i="20"/>
  <c r="F55" i="20" s="1"/>
  <c r="A56" i="20"/>
  <c r="E56" i="20" s="1"/>
  <c r="A57" i="20"/>
  <c r="E57" i="20" s="1"/>
  <c r="A58" i="20"/>
  <c r="A59" i="20"/>
  <c r="A60" i="20"/>
  <c r="F60" i="20" s="1"/>
  <c r="A61" i="20"/>
  <c r="F61" i="20" s="1"/>
  <c r="A62" i="20"/>
  <c r="F62" i="20" s="1"/>
  <c r="A63" i="20"/>
  <c r="F63" i="20" s="1"/>
  <c r="A64" i="20"/>
  <c r="F64" i="20" s="1"/>
  <c r="A65" i="20"/>
  <c r="F65" i="20" s="1"/>
  <c r="A66" i="20"/>
  <c r="A67" i="20"/>
  <c r="A68" i="20"/>
  <c r="F68" i="20" s="1"/>
  <c r="A69" i="20"/>
  <c r="F69" i="20" s="1"/>
  <c r="A2" i="20"/>
  <c r="F2" i="20" s="1"/>
  <c r="F3" i="20"/>
  <c r="F8" i="20"/>
  <c r="F9" i="20"/>
  <c r="F10" i="20"/>
  <c r="F11" i="20"/>
  <c r="F18" i="20"/>
  <c r="F19" i="20"/>
  <c r="F24" i="20"/>
  <c r="F25" i="20"/>
  <c r="F26" i="20"/>
  <c r="F27" i="20"/>
  <c r="F34" i="20"/>
  <c r="F35" i="20"/>
  <c r="F40" i="20"/>
  <c r="F41" i="20"/>
  <c r="F42" i="20"/>
  <c r="F43" i="20"/>
  <c r="F50" i="20"/>
  <c r="F51" i="20"/>
  <c r="F56" i="20"/>
  <c r="F57" i="20"/>
  <c r="F58" i="20"/>
  <c r="F59" i="20"/>
  <c r="F66" i="20"/>
  <c r="F67" i="20"/>
  <c r="E3" i="20"/>
  <c r="E4" i="20"/>
  <c r="E5" i="20"/>
  <c r="E10" i="20"/>
  <c r="E11" i="20"/>
  <c r="E12" i="20"/>
  <c r="E13" i="20"/>
  <c r="E18" i="20"/>
  <c r="E19" i="20"/>
  <c r="E20" i="20"/>
  <c r="E21" i="20"/>
  <c r="E26" i="20"/>
  <c r="E27" i="20"/>
  <c r="E28" i="20"/>
  <c r="E29" i="20"/>
  <c r="E34" i="20"/>
  <c r="E35" i="20"/>
  <c r="E36" i="20"/>
  <c r="E37" i="20"/>
  <c r="E42" i="20"/>
  <c r="E43" i="20"/>
  <c r="E44" i="20"/>
  <c r="E45" i="20"/>
  <c r="E50" i="20"/>
  <c r="E51" i="20"/>
  <c r="E52" i="20"/>
  <c r="E53" i="20"/>
  <c r="E58" i="20"/>
  <c r="E59" i="20"/>
  <c r="E60" i="20"/>
  <c r="E61" i="20"/>
  <c r="E66" i="20"/>
  <c r="E67" i="20"/>
  <c r="E68" i="20"/>
  <c r="E69" i="20"/>
  <c r="DT27" i="5"/>
  <c r="C3" i="20" s="1"/>
  <c r="DU27" i="5"/>
  <c r="DV27" i="5"/>
  <c r="DV28" i="5" s="1"/>
  <c r="DW27" i="5"/>
  <c r="DX27" i="5"/>
  <c r="DY27" i="5"/>
  <c r="DZ27" i="5"/>
  <c r="EA27" i="5"/>
  <c r="EB27" i="5"/>
  <c r="C11" i="20" s="1"/>
  <c r="EC27" i="5"/>
  <c r="ED27" i="5"/>
  <c r="EE27" i="5"/>
  <c r="EF27" i="5"/>
  <c r="EG27" i="5"/>
  <c r="EH27" i="5"/>
  <c r="EI27" i="5"/>
  <c r="EJ27" i="5"/>
  <c r="C19" i="20" s="1"/>
  <c r="EK27" i="5"/>
  <c r="EL27" i="5"/>
  <c r="EM27" i="5"/>
  <c r="EN27" i="5"/>
  <c r="EO27" i="5"/>
  <c r="EO28" i="5" s="1"/>
  <c r="EP27" i="5"/>
  <c r="EP29" i="5" s="1"/>
  <c r="EQ27" i="5"/>
  <c r="ER27" i="5"/>
  <c r="ES27" i="5"/>
  <c r="ES28" i="5" s="1"/>
  <c r="ET27" i="5"/>
  <c r="EU27" i="5"/>
  <c r="EV27" i="5"/>
  <c r="EW27" i="5"/>
  <c r="EW28" i="5" s="1"/>
  <c r="EX27" i="5"/>
  <c r="EX29" i="5" s="1"/>
  <c r="EY27" i="5"/>
  <c r="EY29" i="5" s="1"/>
  <c r="EZ27" i="5"/>
  <c r="C35" i="20" s="1"/>
  <c r="FA27" i="5"/>
  <c r="FB27" i="5"/>
  <c r="FC27" i="5"/>
  <c r="FD27" i="5"/>
  <c r="FD29" i="5" s="1"/>
  <c r="FE27" i="5"/>
  <c r="C40" i="20" s="1"/>
  <c r="FF27" i="5"/>
  <c r="FG27" i="5"/>
  <c r="FG29" i="5" s="1"/>
  <c r="FH27" i="5"/>
  <c r="FI27" i="5"/>
  <c r="FJ27" i="5"/>
  <c r="FK27" i="5"/>
  <c r="FL27" i="5"/>
  <c r="FM27" i="5"/>
  <c r="FM29" i="5" s="1"/>
  <c r="FN27" i="5"/>
  <c r="FN28" i="5" s="1"/>
  <c r="FO27" i="5"/>
  <c r="FO28" i="5" s="1"/>
  <c r="FP27" i="5"/>
  <c r="FP28" i="5" s="1"/>
  <c r="FQ27" i="5"/>
  <c r="FR27" i="5"/>
  <c r="FS27" i="5"/>
  <c r="FS28" i="5" s="1"/>
  <c r="FT27" i="5"/>
  <c r="FU27" i="5"/>
  <c r="FV27" i="5"/>
  <c r="FW27" i="5"/>
  <c r="FX27" i="5"/>
  <c r="FX29" i="5" s="1"/>
  <c r="FY27" i="5"/>
  <c r="FZ27" i="5"/>
  <c r="GA27" i="5"/>
  <c r="GB27" i="5"/>
  <c r="GC27" i="5"/>
  <c r="GD27" i="5"/>
  <c r="GD29" i="5" s="1"/>
  <c r="GE27" i="5"/>
  <c r="GF27" i="5"/>
  <c r="GG27" i="5"/>
  <c r="GG28" i="5" s="1"/>
  <c r="GH27" i="5"/>
  <c r="DS27" i="5"/>
  <c r="L11" i="5"/>
  <c r="L12" i="5"/>
  <c r="M11" i="5"/>
  <c r="M12" i="5"/>
  <c r="N11" i="5"/>
  <c r="N12" i="5"/>
  <c r="O11" i="5"/>
  <c r="O12" i="5"/>
  <c r="L13" i="5"/>
  <c r="M13" i="5"/>
  <c r="N13" i="5"/>
  <c r="O13" i="5"/>
  <c r="H14" i="5"/>
  <c r="H15" i="5"/>
  <c r="H16" i="5"/>
  <c r="O14" i="5"/>
  <c r="O15" i="5"/>
  <c r="O16" i="5"/>
  <c r="N14" i="5"/>
  <c r="N15" i="5"/>
  <c r="N16" i="5"/>
  <c r="I14" i="5"/>
  <c r="I15" i="5"/>
  <c r="I16" i="5"/>
  <c r="J14" i="5"/>
  <c r="J15" i="5"/>
  <c r="J16" i="5"/>
  <c r="K14" i="5"/>
  <c r="K15" i="5"/>
  <c r="K16" i="5"/>
  <c r="L14" i="5"/>
  <c r="L15" i="5"/>
  <c r="L16" i="5"/>
  <c r="M14" i="5"/>
  <c r="M15" i="5"/>
  <c r="M16" i="5"/>
  <c r="D17" i="5"/>
  <c r="D18" i="5"/>
  <c r="E17" i="5"/>
  <c r="E18" i="5"/>
  <c r="F17" i="5"/>
  <c r="F18" i="5"/>
  <c r="G17" i="5"/>
  <c r="G18" i="5"/>
  <c r="H17" i="5"/>
  <c r="H18" i="5"/>
  <c r="I17" i="5"/>
  <c r="I18" i="5"/>
  <c r="J17" i="5"/>
  <c r="J18" i="5"/>
  <c r="K17" i="5"/>
  <c r="K18" i="5"/>
  <c r="L17" i="5"/>
  <c r="L18" i="5"/>
  <c r="M17" i="5"/>
  <c r="M18" i="5"/>
  <c r="N17" i="5"/>
  <c r="N18" i="5"/>
  <c r="O17" i="5"/>
  <c r="O18" i="5"/>
  <c r="O23" i="5"/>
  <c r="O21" i="5"/>
  <c r="K11" i="5"/>
  <c r="K12" i="5"/>
  <c r="K13" i="5"/>
  <c r="G14" i="5"/>
  <c r="G15" i="5"/>
  <c r="G16" i="5"/>
  <c r="C17" i="5"/>
  <c r="C18" i="5"/>
  <c r="N23" i="5"/>
  <c r="N21" i="5"/>
  <c r="O22" i="5"/>
  <c r="O24" i="5"/>
  <c r="O25" i="5"/>
  <c r="C23" i="5"/>
  <c r="C21" i="5"/>
  <c r="C50" i="5" s="1"/>
  <c r="C22" i="5"/>
  <c r="C24" i="5"/>
  <c r="C25" i="5"/>
  <c r="C19" i="5"/>
  <c r="P11" i="5"/>
  <c r="P12" i="5"/>
  <c r="P13" i="5"/>
  <c r="P14" i="5"/>
  <c r="P15" i="5"/>
  <c r="P16" i="5"/>
  <c r="P17" i="5"/>
  <c r="P18" i="5"/>
  <c r="P23" i="5"/>
  <c r="P21" i="5"/>
  <c r="P22" i="5"/>
  <c r="P24" i="5"/>
  <c r="S11" i="5"/>
  <c r="S12" i="5"/>
  <c r="T11" i="5"/>
  <c r="T12" i="5"/>
  <c r="U11" i="5"/>
  <c r="U12" i="5"/>
  <c r="V11" i="5"/>
  <c r="V12" i="5"/>
  <c r="S13" i="5"/>
  <c r="T13" i="5"/>
  <c r="U13" i="5"/>
  <c r="V13" i="5"/>
  <c r="V14" i="5"/>
  <c r="V15" i="5"/>
  <c r="V16" i="5"/>
  <c r="U14" i="5"/>
  <c r="U15" i="5"/>
  <c r="U16" i="5"/>
  <c r="Q14" i="5"/>
  <c r="Q15" i="5"/>
  <c r="Q16" i="5"/>
  <c r="R14" i="5"/>
  <c r="R15" i="5"/>
  <c r="R16" i="5"/>
  <c r="S14" i="5"/>
  <c r="S15" i="5"/>
  <c r="S16" i="5"/>
  <c r="T14" i="5"/>
  <c r="T15" i="5"/>
  <c r="T16" i="5"/>
  <c r="Q17" i="5"/>
  <c r="Q18" i="5"/>
  <c r="R17" i="5"/>
  <c r="R18" i="5"/>
  <c r="S17" i="5"/>
  <c r="S18" i="5"/>
  <c r="T17" i="5"/>
  <c r="T18" i="5"/>
  <c r="U17" i="5"/>
  <c r="U18" i="5"/>
  <c r="V17" i="5"/>
  <c r="V18" i="5"/>
  <c r="V23" i="5"/>
  <c r="V21" i="5"/>
  <c r="R11" i="5"/>
  <c r="R12" i="5"/>
  <c r="R13" i="5"/>
  <c r="U23" i="5"/>
  <c r="U21" i="5"/>
  <c r="V22" i="5"/>
  <c r="V24" i="5"/>
  <c r="GV81" i="5"/>
  <c r="GU81" i="5"/>
  <c r="GT81" i="5"/>
  <c r="GS81" i="5"/>
  <c r="GR81" i="5"/>
  <c r="GQ81" i="5"/>
  <c r="GP81" i="5"/>
  <c r="GO81" i="5"/>
  <c r="GN81" i="5"/>
  <c r="GM81" i="5"/>
  <c r="GL81" i="5"/>
  <c r="GK81" i="5"/>
  <c r="GJ81" i="5"/>
  <c r="GI81" i="5"/>
  <c r="GH81" i="5"/>
  <c r="GG81" i="5"/>
  <c r="GF81" i="5"/>
  <c r="GE81" i="5"/>
  <c r="GD81" i="5"/>
  <c r="GC81" i="5"/>
  <c r="GB81" i="5"/>
  <c r="GA81" i="5"/>
  <c r="FZ81" i="5"/>
  <c r="FY81" i="5"/>
  <c r="GV27" i="5"/>
  <c r="GV28" i="5" s="1"/>
  <c r="GU27" i="5"/>
  <c r="GU29" i="5" s="1"/>
  <c r="GT27" i="5"/>
  <c r="GS27" i="5"/>
  <c r="GR27" i="5"/>
  <c r="GR29" i="5" s="1"/>
  <c r="GQ27" i="5"/>
  <c r="GP27" i="5"/>
  <c r="GO27" i="5"/>
  <c r="GN27" i="5"/>
  <c r="C75" i="20" s="1"/>
  <c r="GM27" i="5"/>
  <c r="GL27" i="5"/>
  <c r="C73" i="20" s="1"/>
  <c r="GK27" i="5"/>
  <c r="C72" i="20" s="1"/>
  <c r="GJ27" i="5"/>
  <c r="GV26" i="5"/>
  <c r="GU26" i="5"/>
  <c r="GT26" i="5"/>
  <c r="GS26" i="5"/>
  <c r="GR26" i="5"/>
  <c r="GQ26" i="5"/>
  <c r="GP26" i="5"/>
  <c r="GO26" i="5"/>
  <c r="GM26" i="5"/>
  <c r="GL26" i="5"/>
  <c r="GK26" i="5"/>
  <c r="GJ26" i="5"/>
  <c r="GI26" i="5"/>
  <c r="GH26" i="5"/>
  <c r="GG26" i="5"/>
  <c r="GF26" i="5"/>
  <c r="GE26" i="5"/>
  <c r="GD26" i="5"/>
  <c r="GC26" i="5"/>
  <c r="GB26" i="5"/>
  <c r="GA26" i="5"/>
  <c r="FZ26" i="5"/>
  <c r="FY26" i="5"/>
  <c r="GV25" i="5"/>
  <c r="GU25" i="5"/>
  <c r="GT25" i="5"/>
  <c r="GS25" i="5"/>
  <c r="GR25" i="5"/>
  <c r="GQ25" i="5"/>
  <c r="GP25" i="5"/>
  <c r="GO25" i="5"/>
  <c r="GL25" i="5"/>
  <c r="GK25" i="5"/>
  <c r="GV24" i="5"/>
  <c r="GU24" i="5"/>
  <c r="GT24" i="5"/>
  <c r="GS24" i="5"/>
  <c r="GR24" i="5"/>
  <c r="GQ24" i="5"/>
  <c r="GP24" i="5"/>
  <c r="GO24" i="5"/>
  <c r="GL24" i="5"/>
  <c r="GK24" i="5"/>
  <c r="GV23" i="5"/>
  <c r="GU23" i="5"/>
  <c r="GT23" i="5"/>
  <c r="GS23" i="5"/>
  <c r="GR23" i="5"/>
  <c r="GQ23" i="5"/>
  <c r="GP23" i="5"/>
  <c r="GO23" i="5"/>
  <c r="GL23" i="5"/>
  <c r="GK23" i="5"/>
  <c r="GV22" i="5"/>
  <c r="GU22" i="5"/>
  <c r="GT22" i="5"/>
  <c r="GS22" i="5"/>
  <c r="GR22" i="5"/>
  <c r="GQ22" i="5"/>
  <c r="GP22" i="5"/>
  <c r="GO22" i="5"/>
  <c r="GL22" i="5"/>
  <c r="GK22" i="5"/>
  <c r="GV21" i="5"/>
  <c r="GU21" i="5"/>
  <c r="GT21" i="5"/>
  <c r="GS21" i="5"/>
  <c r="GR21" i="5"/>
  <c r="GQ21" i="5"/>
  <c r="GP21" i="5"/>
  <c r="GO21" i="5"/>
  <c r="GL21" i="5"/>
  <c r="GK21" i="5"/>
  <c r="GV20" i="5"/>
  <c r="GU20" i="5"/>
  <c r="GT20" i="5"/>
  <c r="GS20" i="5"/>
  <c r="GR20" i="5"/>
  <c r="GQ20" i="5"/>
  <c r="GP20" i="5"/>
  <c r="GO20" i="5"/>
  <c r="GN20" i="5"/>
  <c r="GM20" i="5"/>
  <c r="GL20" i="5"/>
  <c r="GK20" i="5"/>
  <c r="GJ20" i="5"/>
  <c r="GI20" i="5"/>
  <c r="GH20" i="5"/>
  <c r="GG20" i="5"/>
  <c r="GF20" i="5"/>
  <c r="GE20" i="5"/>
  <c r="GD20" i="5"/>
  <c r="GC20" i="5"/>
  <c r="GB20" i="5"/>
  <c r="GA20" i="5"/>
  <c r="FZ20" i="5"/>
  <c r="FY20" i="5"/>
  <c r="GV19" i="5"/>
  <c r="GU19" i="5"/>
  <c r="GT19" i="5"/>
  <c r="GS19" i="5"/>
  <c r="GR19" i="5"/>
  <c r="GQ19" i="5"/>
  <c r="GP19" i="5"/>
  <c r="GO19" i="5"/>
  <c r="GL19" i="5"/>
  <c r="GK19" i="5"/>
  <c r="GJ19" i="5"/>
  <c r="GI19" i="5"/>
  <c r="GH19" i="5"/>
  <c r="GG19" i="5"/>
  <c r="GF19" i="5"/>
  <c r="GE19" i="5"/>
  <c r="GD19" i="5"/>
  <c r="GC19" i="5"/>
  <c r="GB19" i="5"/>
  <c r="GA19" i="5"/>
  <c r="FZ19" i="5"/>
  <c r="FY19" i="5"/>
  <c r="GV18" i="5"/>
  <c r="GU18" i="5"/>
  <c r="GT18" i="5"/>
  <c r="GS18" i="5"/>
  <c r="GR18" i="5"/>
  <c r="GQ18" i="5"/>
  <c r="GP18" i="5"/>
  <c r="GO18" i="5"/>
  <c r="GM18" i="5"/>
  <c r="GL18" i="5"/>
  <c r="GK18" i="5"/>
  <c r="GJ18" i="5"/>
  <c r="GV17" i="5"/>
  <c r="GU17" i="5"/>
  <c r="GT17" i="5"/>
  <c r="GS17" i="5"/>
  <c r="GR17" i="5"/>
  <c r="GQ17" i="5"/>
  <c r="GP17" i="5"/>
  <c r="GO17" i="5"/>
  <c r="GK17" i="5"/>
  <c r="GJ17" i="5"/>
  <c r="GV16" i="5"/>
  <c r="GU16" i="5"/>
  <c r="GT16" i="5"/>
  <c r="GS16" i="5"/>
  <c r="GR16" i="5"/>
  <c r="GQ16" i="5"/>
  <c r="GP16" i="5"/>
  <c r="GO16" i="5"/>
  <c r="GM16" i="5"/>
  <c r="GL16" i="5"/>
  <c r="GK16" i="5"/>
  <c r="GJ16" i="5"/>
  <c r="GV15" i="5"/>
  <c r="GU15" i="5"/>
  <c r="GT15" i="5"/>
  <c r="GS15" i="5"/>
  <c r="GR15" i="5"/>
  <c r="GQ15" i="5"/>
  <c r="GP15" i="5"/>
  <c r="GO15" i="5"/>
  <c r="GM15" i="5"/>
  <c r="GL15" i="5"/>
  <c r="GK15" i="5"/>
  <c r="GJ15" i="5"/>
  <c r="GV14" i="5"/>
  <c r="GV34" i="5" s="1"/>
  <c r="GU14" i="5"/>
  <c r="GU34" i="5" s="1"/>
  <c r="GT14" i="5"/>
  <c r="GT34" i="5" s="1"/>
  <c r="GS14" i="5"/>
  <c r="GS34" i="5" s="1"/>
  <c r="GR14" i="5"/>
  <c r="GR34" i="5" s="1"/>
  <c r="GQ14" i="5"/>
  <c r="GQ34" i="5" s="1"/>
  <c r="GP14" i="5"/>
  <c r="GP34" i="5" s="1"/>
  <c r="GO14" i="5"/>
  <c r="GO34" i="5" s="1"/>
  <c r="GN34" i="5"/>
  <c r="GM14" i="5"/>
  <c r="GL14" i="5"/>
  <c r="GK14" i="5"/>
  <c r="GJ14" i="5"/>
  <c r="GV13" i="5"/>
  <c r="GU13" i="5"/>
  <c r="GT13" i="5"/>
  <c r="GS13" i="5"/>
  <c r="GR13" i="5"/>
  <c r="GQ13" i="5"/>
  <c r="GP13" i="5"/>
  <c r="GO13" i="5"/>
  <c r="GM13" i="5"/>
  <c r="GL13" i="5"/>
  <c r="GK13" i="5"/>
  <c r="GJ13" i="5"/>
  <c r="GV12" i="5"/>
  <c r="GU12" i="5"/>
  <c r="GT12" i="5"/>
  <c r="GS12" i="5"/>
  <c r="GR12" i="5"/>
  <c r="GQ12" i="5"/>
  <c r="GP12" i="5"/>
  <c r="GO12" i="5"/>
  <c r="GM12" i="5"/>
  <c r="GL12" i="5"/>
  <c r="GK12" i="5"/>
  <c r="GJ12" i="5"/>
  <c r="GV11" i="5"/>
  <c r="GV32" i="5" s="1"/>
  <c r="GU11" i="5"/>
  <c r="GT11" i="5"/>
  <c r="GT32" i="5" s="1"/>
  <c r="GS11" i="5"/>
  <c r="GS32" i="5" s="1"/>
  <c r="GR11" i="5"/>
  <c r="GR32" i="5" s="1"/>
  <c r="GQ11" i="5"/>
  <c r="GQ32" i="5" s="1"/>
  <c r="GP11" i="5"/>
  <c r="GO11" i="5"/>
  <c r="GM11" i="5"/>
  <c r="GL11" i="5"/>
  <c r="GK11" i="5"/>
  <c r="DC18" i="5"/>
  <c r="DB18" i="5"/>
  <c r="DA18" i="5"/>
  <c r="CZ18" i="5"/>
  <c r="CY18" i="5"/>
  <c r="CX18" i="5"/>
  <c r="CW18" i="5"/>
  <c r="CV18" i="5"/>
  <c r="CU18" i="5"/>
  <c r="CT18" i="5"/>
  <c r="CS18" i="5"/>
  <c r="CR18" i="5"/>
  <c r="CQ18" i="5"/>
  <c r="CP18" i="5"/>
  <c r="CO18" i="5"/>
  <c r="CN18" i="5"/>
  <c r="CM18" i="5"/>
  <c r="CL18" i="5"/>
  <c r="CK18" i="5"/>
  <c r="CJ18" i="5"/>
  <c r="CI18" i="5"/>
  <c r="CH18" i="5"/>
  <c r="CG18" i="5"/>
  <c r="CF18" i="5"/>
  <c r="CE18" i="5"/>
  <c r="CD18" i="5"/>
  <c r="CC18" i="5"/>
  <c r="CB18" i="5"/>
  <c r="CA18" i="5"/>
  <c r="BZ18" i="5"/>
  <c r="BY18" i="5"/>
  <c r="BX18" i="5"/>
  <c r="BW18" i="5"/>
  <c r="BV18" i="5"/>
  <c r="BU18" i="5"/>
  <c r="BT18" i="5"/>
  <c r="BS18" i="5"/>
  <c r="BR18" i="5"/>
  <c r="BQ18" i="5"/>
  <c r="BP18" i="5"/>
  <c r="BO18" i="5"/>
  <c r="BN18" i="5"/>
  <c r="BM18" i="5"/>
  <c r="BL18" i="5"/>
  <c r="BK18" i="5"/>
  <c r="BJ18" i="5"/>
  <c r="BI18" i="5"/>
  <c r="BH18" i="5"/>
  <c r="BG18" i="5"/>
  <c r="BF18" i="5"/>
  <c r="BE18" i="5"/>
  <c r="BD18" i="5"/>
  <c r="BC18" i="5"/>
  <c r="BB18" i="5"/>
  <c r="BA18" i="5"/>
  <c r="AZ18" i="5"/>
  <c r="AY18" i="5"/>
  <c r="AX18" i="5"/>
  <c r="AW18" i="5"/>
  <c r="AV18" i="5"/>
  <c r="AU18" i="5"/>
  <c r="AT18" i="5"/>
  <c r="AS18" i="5"/>
  <c r="AR18" i="5"/>
  <c r="AQ18" i="5"/>
  <c r="AP18" i="5"/>
  <c r="AO18" i="5"/>
  <c r="AN18" i="5"/>
  <c r="AM18" i="5"/>
  <c r="AL18" i="5"/>
  <c r="AK18" i="5"/>
  <c r="AJ18" i="5"/>
  <c r="AI18" i="5"/>
  <c r="AH18" i="5"/>
  <c r="AG18" i="5"/>
  <c r="AF18" i="5"/>
  <c r="AE18" i="5"/>
  <c r="AD18" i="5"/>
  <c r="AC18" i="5"/>
  <c r="AB18" i="5"/>
  <c r="AA18" i="5"/>
  <c r="Z18" i="5"/>
  <c r="Y18" i="5"/>
  <c r="X18" i="5"/>
  <c r="W18" i="5"/>
  <c r="DC17" i="5"/>
  <c r="DB17" i="5"/>
  <c r="DA17" i="5"/>
  <c r="CZ17" i="5"/>
  <c r="CY17" i="5"/>
  <c r="CX17" i="5"/>
  <c r="CW17" i="5"/>
  <c r="CV17" i="5"/>
  <c r="CU17" i="5"/>
  <c r="CT17" i="5"/>
  <c r="CS17" i="5"/>
  <c r="CR17" i="5"/>
  <c r="CQ17" i="5"/>
  <c r="CP17" i="5"/>
  <c r="CO17" i="5"/>
  <c r="CN17" i="5"/>
  <c r="CM17" i="5"/>
  <c r="CL17" i="5"/>
  <c r="CK17" i="5"/>
  <c r="CJ17" i="5"/>
  <c r="CI17" i="5"/>
  <c r="CH17" i="5"/>
  <c r="CG17" i="5"/>
  <c r="CF17" i="5"/>
  <c r="CE17" i="5"/>
  <c r="CD17" i="5"/>
  <c r="CC17" i="5"/>
  <c r="CB17" i="5"/>
  <c r="CA17" i="5"/>
  <c r="BZ17" i="5"/>
  <c r="BY17" i="5"/>
  <c r="BX17" i="5"/>
  <c r="BW17" i="5"/>
  <c r="BV17" i="5"/>
  <c r="BU17" i="5"/>
  <c r="BT17" i="5"/>
  <c r="BS17" i="5"/>
  <c r="BR17" i="5"/>
  <c r="BQ17" i="5"/>
  <c r="BP17" i="5"/>
  <c r="BO17" i="5"/>
  <c r="BN17" i="5"/>
  <c r="BM17" i="5"/>
  <c r="BL17" i="5"/>
  <c r="BK17" i="5"/>
  <c r="BJ17" i="5"/>
  <c r="BI17" i="5"/>
  <c r="BH17" i="5"/>
  <c r="BG17" i="5"/>
  <c r="BF17" i="5"/>
  <c r="BE17" i="5"/>
  <c r="BD17" i="5"/>
  <c r="BC17" i="5"/>
  <c r="BB17" i="5"/>
  <c r="BA17" i="5"/>
  <c r="AZ17" i="5"/>
  <c r="AY17" i="5"/>
  <c r="AX17" i="5"/>
  <c r="AW17" i="5"/>
  <c r="AV17" i="5"/>
  <c r="AU17" i="5"/>
  <c r="AT17" i="5"/>
  <c r="AS17" i="5"/>
  <c r="AR17" i="5"/>
  <c r="AQ17" i="5"/>
  <c r="AP17" i="5"/>
  <c r="AO17" i="5"/>
  <c r="AN17" i="5"/>
  <c r="AM17" i="5"/>
  <c r="AL17" i="5"/>
  <c r="AK17" i="5"/>
  <c r="AJ17" i="5"/>
  <c r="AI17" i="5"/>
  <c r="AH17" i="5"/>
  <c r="AG17" i="5"/>
  <c r="AF17" i="5"/>
  <c r="AE17" i="5"/>
  <c r="AD17" i="5"/>
  <c r="AC17" i="5"/>
  <c r="AB17" i="5"/>
  <c r="AA17" i="5"/>
  <c r="Z17" i="5"/>
  <c r="Y17" i="5"/>
  <c r="X17" i="5"/>
  <c r="W17" i="5"/>
  <c r="DR27" i="5"/>
  <c r="DR28" i="5" s="1"/>
  <c r="DQ27" i="5"/>
  <c r="DP27" i="5"/>
  <c r="DO27" i="5"/>
  <c r="DN27" i="5"/>
  <c r="DN28" i="5" s="1"/>
  <c r="DM27" i="5"/>
  <c r="DM29" i="5" s="1"/>
  <c r="DL27" i="5"/>
  <c r="DL28" i="5" s="1"/>
  <c r="DK27" i="5"/>
  <c r="DK29" i="5" s="1"/>
  <c r="DJ27" i="5"/>
  <c r="DJ28" i="5" s="1"/>
  <c r="DI27" i="5"/>
  <c r="DI29" i="5" s="1"/>
  <c r="DH27" i="5"/>
  <c r="DH28" i="5" s="1"/>
  <c r="DG27" i="5"/>
  <c r="DG28" i="5" s="1"/>
  <c r="DF27" i="5"/>
  <c r="DF29" i="5" s="1"/>
  <c r="DE27" i="5"/>
  <c r="DE28" i="5" s="1"/>
  <c r="DD27" i="5"/>
  <c r="DD28" i="5" s="1"/>
  <c r="DC27" i="5"/>
  <c r="DC28" i="5" s="1"/>
  <c r="DB27" i="5"/>
  <c r="DB28" i="5" s="1"/>
  <c r="DA27" i="5"/>
  <c r="CZ27" i="5"/>
  <c r="CZ28" i="5" s="1"/>
  <c r="CY27" i="5"/>
  <c r="CY28" i="5" s="1"/>
  <c r="CX27" i="5"/>
  <c r="CX29" i="5" s="1"/>
  <c r="CW27" i="5"/>
  <c r="CW28" i="5" s="1"/>
  <c r="CV27" i="5"/>
  <c r="CV28" i="5" s="1"/>
  <c r="CU27" i="5"/>
  <c r="CU28" i="5" s="1"/>
  <c r="CT27" i="5"/>
  <c r="CT29" i="5" s="1"/>
  <c r="CS27" i="5"/>
  <c r="CS29" i="5" s="1"/>
  <c r="CR27" i="5"/>
  <c r="CR28" i="5" s="1"/>
  <c r="CQ27" i="5"/>
  <c r="CQ29" i="5" s="1"/>
  <c r="CP27" i="5"/>
  <c r="CP29" i="5" s="1"/>
  <c r="CO27" i="5"/>
  <c r="CO29" i="5" s="1"/>
  <c r="CN27" i="5"/>
  <c r="CM27" i="5"/>
  <c r="CL27" i="5"/>
  <c r="CK27" i="5"/>
  <c r="CJ27" i="5"/>
  <c r="CJ28" i="5" s="1"/>
  <c r="CI27" i="5"/>
  <c r="CI28" i="5" s="1"/>
  <c r="CH27" i="5"/>
  <c r="CH28" i="5" s="1"/>
  <c r="CG27" i="5"/>
  <c r="CG28" i="5" s="1"/>
  <c r="CF27" i="5"/>
  <c r="CF29" i="5" s="1"/>
  <c r="CE27" i="5"/>
  <c r="CE29" i="5" s="1"/>
  <c r="CD27" i="5"/>
  <c r="CD29" i="5" s="1"/>
  <c r="CC27" i="5"/>
  <c r="CC29" i="5" s="1"/>
  <c r="CB27" i="5"/>
  <c r="CB29" i="5" s="1"/>
  <c r="CA27" i="5"/>
  <c r="BZ27" i="5"/>
  <c r="BZ29" i="5" s="1"/>
  <c r="BY27" i="5"/>
  <c r="BY28" i="5" s="1"/>
  <c r="BX27" i="5"/>
  <c r="BX28" i="5" s="1"/>
  <c r="BW27" i="5"/>
  <c r="BW29" i="5" s="1"/>
  <c r="BV27" i="5"/>
  <c r="BV28" i="5" s="1"/>
  <c r="BU27" i="5"/>
  <c r="BU28" i="5" s="1"/>
  <c r="BT27" i="5"/>
  <c r="BT29" i="5" s="1"/>
  <c r="BS27" i="5"/>
  <c r="BS29" i="5" s="1"/>
  <c r="BR27" i="5"/>
  <c r="BR29" i="5" s="1"/>
  <c r="BQ27" i="5"/>
  <c r="BQ29" i="5" s="1"/>
  <c r="BP27" i="5"/>
  <c r="BO27" i="5"/>
  <c r="BO28" i="5" s="1"/>
  <c r="BN27" i="5"/>
  <c r="BN29" i="5" s="1"/>
  <c r="BM27" i="5"/>
  <c r="BM28" i="5" s="1"/>
  <c r="BL27" i="5"/>
  <c r="BL28" i="5" s="1"/>
  <c r="BK27" i="5"/>
  <c r="BK28" i="5" s="1"/>
  <c r="BJ27" i="5"/>
  <c r="BJ29" i="5" s="1"/>
  <c r="BI27" i="5"/>
  <c r="BI29" i="5" s="1"/>
  <c r="BH27" i="5"/>
  <c r="BH29" i="5" s="1"/>
  <c r="BG27" i="5"/>
  <c r="BG29" i="5" s="1"/>
  <c r="BF27" i="5"/>
  <c r="BF29" i="5" s="1"/>
  <c r="BE27" i="5"/>
  <c r="BE29" i="5" s="1"/>
  <c r="BD27" i="5"/>
  <c r="BD29" i="5" s="1"/>
  <c r="BC27" i="5"/>
  <c r="BC29" i="5" s="1"/>
  <c r="BB27" i="5"/>
  <c r="BB29" i="5" s="1"/>
  <c r="BA27" i="5"/>
  <c r="BA29" i="5" s="1"/>
  <c r="AZ27" i="5"/>
  <c r="AZ28" i="5" s="1"/>
  <c r="AY27" i="5"/>
  <c r="AY28" i="5" s="1"/>
  <c r="AX27" i="5"/>
  <c r="AX29" i="5" s="1"/>
  <c r="AW27" i="5"/>
  <c r="AW28" i="5" s="1"/>
  <c r="AV27" i="5"/>
  <c r="AU27" i="5"/>
  <c r="AU29" i="5" s="1"/>
  <c r="AT27" i="5"/>
  <c r="AT29" i="5" s="1"/>
  <c r="AS27" i="5"/>
  <c r="AS28" i="5" s="1"/>
  <c r="AR27" i="5"/>
  <c r="AR28" i="5" s="1"/>
  <c r="AQ27" i="5"/>
  <c r="AQ29" i="5" s="1"/>
  <c r="AP27" i="5"/>
  <c r="AO27" i="5"/>
  <c r="AN27" i="5"/>
  <c r="AN28" i="5" s="1"/>
  <c r="AM27" i="5"/>
  <c r="AM29" i="5" s="1"/>
  <c r="AL27" i="5"/>
  <c r="AK27" i="5"/>
  <c r="AK29" i="5" s="1"/>
  <c r="AJ27" i="5"/>
  <c r="AJ29" i="5" s="1"/>
  <c r="AI27" i="5"/>
  <c r="AI29" i="5" s="1"/>
  <c r="AH27" i="5"/>
  <c r="AH28" i="5" s="1"/>
  <c r="AG27" i="5"/>
  <c r="AG28" i="5" s="1"/>
  <c r="AF27" i="5"/>
  <c r="AF28" i="5" s="1"/>
  <c r="AE27" i="5"/>
  <c r="AD27" i="5"/>
  <c r="AD29" i="5" s="1"/>
  <c r="AC27" i="5"/>
  <c r="AC28" i="5" s="1"/>
  <c r="AB27" i="5"/>
  <c r="AB28" i="5" s="1"/>
  <c r="AA27" i="5"/>
  <c r="AA29" i="5" s="1"/>
  <c r="Z27" i="5"/>
  <c r="Z29" i="5" s="1"/>
  <c r="Y27" i="5"/>
  <c r="Y28" i="5" s="1"/>
  <c r="X27" i="5"/>
  <c r="X28" i="5" s="1"/>
  <c r="W27" i="5"/>
  <c r="W28" i="5" s="1"/>
  <c r="V27" i="5"/>
  <c r="V29" i="5" s="1"/>
  <c r="U27" i="5"/>
  <c r="U28" i="5" s="1"/>
  <c r="T27" i="5"/>
  <c r="T29" i="5" s="1"/>
  <c r="S27" i="5"/>
  <c r="S29" i="5" s="1"/>
  <c r="R27" i="5"/>
  <c r="R28" i="5" s="1"/>
  <c r="Q27" i="5"/>
  <c r="P27" i="5"/>
  <c r="O27" i="5"/>
  <c r="N27" i="5"/>
  <c r="M27" i="5"/>
  <c r="M29" i="5" s="1"/>
  <c r="L27" i="5"/>
  <c r="L28" i="5" s="1"/>
  <c r="K27" i="5"/>
  <c r="J27" i="5"/>
  <c r="I27" i="5"/>
  <c r="H27" i="5"/>
  <c r="G27" i="5"/>
  <c r="G29" i="5" s="1"/>
  <c r="F27" i="5"/>
  <c r="F29" i="5" s="1"/>
  <c r="E27" i="5"/>
  <c r="E29" i="5" s="1"/>
  <c r="D27" i="5"/>
  <c r="D29" i="5" s="1"/>
  <c r="C27" i="5"/>
  <c r="C29" i="5" s="1"/>
  <c r="FX81" i="5"/>
  <c r="FW81" i="5"/>
  <c r="FV81" i="5"/>
  <c r="FU81" i="5"/>
  <c r="FT81" i="5"/>
  <c r="FS81" i="5"/>
  <c r="FR81" i="5"/>
  <c r="FQ81" i="5"/>
  <c r="FP81" i="5"/>
  <c r="FO81" i="5"/>
  <c r="FN81" i="5"/>
  <c r="FM81" i="5"/>
  <c r="FL81" i="5"/>
  <c r="FK81" i="5"/>
  <c r="FJ81" i="5"/>
  <c r="FI81" i="5"/>
  <c r="FH81" i="5"/>
  <c r="FG81" i="5"/>
  <c r="FF81" i="5"/>
  <c r="FE81" i="5"/>
  <c r="FD81" i="5"/>
  <c r="FC81" i="5"/>
  <c r="FB81" i="5"/>
  <c r="FA81" i="5"/>
  <c r="EZ81" i="5"/>
  <c r="EY81" i="5"/>
  <c r="EX81" i="5"/>
  <c r="EW81" i="5"/>
  <c r="EV81" i="5"/>
  <c r="EU81" i="5"/>
  <c r="ET81" i="5"/>
  <c r="ES81" i="5"/>
  <c r="ER81" i="5"/>
  <c r="EQ81" i="5"/>
  <c r="EP81" i="5"/>
  <c r="EO81" i="5"/>
  <c r="EN81" i="5"/>
  <c r="EM81" i="5"/>
  <c r="EL81" i="5"/>
  <c r="EK81" i="5"/>
  <c r="EJ81" i="5"/>
  <c r="EI81" i="5"/>
  <c r="EH81" i="5"/>
  <c r="EG81" i="5"/>
  <c r="EF81" i="5"/>
  <c r="EE81" i="5"/>
  <c r="ED81" i="5"/>
  <c r="EC81" i="5"/>
  <c r="EB81" i="5"/>
  <c r="EA81" i="5"/>
  <c r="DZ81" i="5"/>
  <c r="DY81" i="5"/>
  <c r="DX81" i="5"/>
  <c r="DW81" i="5"/>
  <c r="DV81" i="5"/>
  <c r="DU81" i="5"/>
  <c r="DT81" i="5"/>
  <c r="DS81" i="5"/>
  <c r="DR81" i="5"/>
  <c r="DQ81" i="5"/>
  <c r="DP81" i="5"/>
  <c r="DO81" i="5"/>
  <c r="DN81" i="5"/>
  <c r="DM81" i="5"/>
  <c r="DL81" i="5"/>
  <c r="DK81" i="5"/>
  <c r="DJ81" i="5"/>
  <c r="DI81" i="5"/>
  <c r="DH81" i="5"/>
  <c r="DG81" i="5"/>
  <c r="DF81" i="5"/>
  <c r="DE81" i="5"/>
  <c r="DD81" i="5"/>
  <c r="DC81" i="5"/>
  <c r="DB81" i="5"/>
  <c r="DA81" i="5"/>
  <c r="CZ81" i="5"/>
  <c r="CY81" i="5"/>
  <c r="CX81" i="5"/>
  <c r="CW81" i="5"/>
  <c r="CV81" i="5"/>
  <c r="CU81" i="5"/>
  <c r="CT81" i="5"/>
  <c r="CS81" i="5"/>
  <c r="CR81" i="5"/>
  <c r="CQ81" i="5"/>
  <c r="CP81" i="5"/>
  <c r="CO81" i="5"/>
  <c r="CN81" i="5"/>
  <c r="CM81" i="5"/>
  <c r="CL81" i="5"/>
  <c r="CK81" i="5"/>
  <c r="CJ81" i="5"/>
  <c r="CI81" i="5"/>
  <c r="CH81" i="5"/>
  <c r="CG81" i="5"/>
  <c r="CF81" i="5"/>
  <c r="CE81" i="5"/>
  <c r="CD81" i="5"/>
  <c r="CC81" i="5"/>
  <c r="CB81" i="5"/>
  <c r="CA81" i="5"/>
  <c r="BZ81" i="5"/>
  <c r="BY81" i="5"/>
  <c r="BX81" i="5"/>
  <c r="BW81" i="5"/>
  <c r="BV81" i="5"/>
  <c r="BU81" i="5"/>
  <c r="BT81" i="5"/>
  <c r="BS81" i="5"/>
  <c r="BR81" i="5"/>
  <c r="BQ81" i="5"/>
  <c r="BP81" i="5"/>
  <c r="BO81" i="5"/>
  <c r="BN81" i="5"/>
  <c r="BM81" i="5"/>
  <c r="BL81" i="5"/>
  <c r="BK81" i="5"/>
  <c r="BJ81" i="5"/>
  <c r="BI81" i="5"/>
  <c r="BH81" i="5"/>
  <c r="BG81" i="5"/>
  <c r="BF81" i="5"/>
  <c r="BE81" i="5"/>
  <c r="BD81" i="5"/>
  <c r="BC81" i="5"/>
  <c r="BB81" i="5"/>
  <c r="BA81" i="5"/>
  <c r="AZ81" i="5"/>
  <c r="AY81" i="5"/>
  <c r="AX81" i="5"/>
  <c r="AW81" i="5"/>
  <c r="AV81" i="5"/>
  <c r="AU81" i="5"/>
  <c r="AT81" i="5"/>
  <c r="AS81" i="5"/>
  <c r="AR81" i="5"/>
  <c r="AQ81" i="5"/>
  <c r="AP81" i="5"/>
  <c r="AO81" i="5"/>
  <c r="AN81" i="5"/>
  <c r="AM81" i="5"/>
  <c r="AL81" i="5"/>
  <c r="AK81" i="5"/>
  <c r="AJ81" i="5"/>
  <c r="AI81" i="5"/>
  <c r="AH81" i="5"/>
  <c r="AG81" i="5"/>
  <c r="AF81" i="5"/>
  <c r="AE81" i="5"/>
  <c r="AD81" i="5"/>
  <c r="AC81" i="5"/>
  <c r="AB81" i="5"/>
  <c r="AA81" i="5"/>
  <c r="Z81" i="5"/>
  <c r="Y81" i="5"/>
  <c r="X81" i="5"/>
  <c r="W81" i="5"/>
  <c r="V81" i="5"/>
  <c r="U81" i="5"/>
  <c r="T81" i="5"/>
  <c r="S81" i="5"/>
  <c r="R81" i="5"/>
  <c r="Q81" i="5"/>
  <c r="P81" i="5"/>
  <c r="O81" i="5"/>
  <c r="N81" i="5"/>
  <c r="M81" i="5"/>
  <c r="L81" i="5"/>
  <c r="K81" i="5"/>
  <c r="J81" i="5"/>
  <c r="I81" i="5"/>
  <c r="H81" i="5"/>
  <c r="G81" i="5"/>
  <c r="F81" i="5"/>
  <c r="E81" i="5"/>
  <c r="D81" i="5"/>
  <c r="C81" i="5"/>
  <c r="DS26" i="5"/>
  <c r="DT26" i="5"/>
  <c r="DU26" i="5"/>
  <c r="DV26" i="5"/>
  <c r="DW26" i="5"/>
  <c r="DX26" i="5"/>
  <c r="DY26" i="5"/>
  <c r="DZ26" i="5"/>
  <c r="EA26" i="5"/>
  <c r="EB26" i="5"/>
  <c r="EC26" i="5"/>
  <c r="ED26" i="5"/>
  <c r="EE26" i="5"/>
  <c r="EF26" i="5"/>
  <c r="EG26" i="5"/>
  <c r="EH26" i="5"/>
  <c r="EI26" i="5"/>
  <c r="EJ26" i="5"/>
  <c r="EK26" i="5"/>
  <c r="EL26" i="5"/>
  <c r="EM26" i="5"/>
  <c r="EN26" i="5"/>
  <c r="EO26" i="5"/>
  <c r="EP26" i="5"/>
  <c r="EQ26" i="5"/>
  <c r="ER26" i="5"/>
  <c r="ES26" i="5"/>
  <c r="ET26" i="5"/>
  <c r="EU26" i="5"/>
  <c r="EV26" i="5"/>
  <c r="EW26" i="5"/>
  <c r="EX26" i="5"/>
  <c r="EY26" i="5"/>
  <c r="EZ26" i="5"/>
  <c r="FA26" i="5"/>
  <c r="FB26" i="5"/>
  <c r="FC26" i="5"/>
  <c r="FD26" i="5"/>
  <c r="FE26" i="5"/>
  <c r="FF26" i="5"/>
  <c r="FG26" i="5"/>
  <c r="FH26" i="5"/>
  <c r="FI26" i="5"/>
  <c r="FJ26" i="5"/>
  <c r="FK26" i="5"/>
  <c r="FL26" i="5"/>
  <c r="FM26" i="5"/>
  <c r="FN26" i="5"/>
  <c r="FO26" i="5"/>
  <c r="FP26" i="5"/>
  <c r="FQ26" i="5"/>
  <c r="FR26" i="5"/>
  <c r="FS26" i="5"/>
  <c r="FT26" i="5"/>
  <c r="FU26" i="5"/>
  <c r="FV26" i="5"/>
  <c r="FW26" i="5"/>
  <c r="FX26" i="5"/>
  <c r="C67" i="5"/>
  <c r="D67" i="5"/>
  <c r="E67" i="5"/>
  <c r="E68" i="5"/>
  <c r="E69" i="5" s="1"/>
  <c r="D68" i="5"/>
  <c r="C68" i="5"/>
  <c r="DR26" i="5"/>
  <c r="DQ26" i="5"/>
  <c r="DP26" i="5"/>
  <c r="DO26" i="5"/>
  <c r="DN26" i="5"/>
  <c r="DM26" i="5"/>
  <c r="DL26" i="5"/>
  <c r="DK26" i="5"/>
  <c r="DJ26" i="5"/>
  <c r="DI26" i="5"/>
  <c r="DH26" i="5"/>
  <c r="DG26" i="5"/>
  <c r="DF26" i="5"/>
  <c r="DE26" i="5"/>
  <c r="DD26" i="5"/>
  <c r="DC26" i="5"/>
  <c r="DB26" i="5"/>
  <c r="DA26" i="5"/>
  <c r="CZ26" i="5"/>
  <c r="CY26" i="5"/>
  <c r="CX26" i="5"/>
  <c r="CW26" i="5"/>
  <c r="CV26" i="5"/>
  <c r="CU26" i="5"/>
  <c r="CT26" i="5"/>
  <c r="CS26" i="5"/>
  <c r="CR26" i="5"/>
  <c r="CQ26" i="5"/>
  <c r="CP26" i="5"/>
  <c r="CO26" i="5"/>
  <c r="CN26" i="5"/>
  <c r="CM26" i="5"/>
  <c r="CL26" i="5"/>
  <c r="CK26" i="5"/>
  <c r="CJ26" i="5"/>
  <c r="CI26" i="5"/>
  <c r="CH26" i="5"/>
  <c r="CG26" i="5"/>
  <c r="CF26" i="5"/>
  <c r="CE26" i="5"/>
  <c r="CD26" i="5"/>
  <c r="CC26" i="5"/>
  <c r="CB26" i="5"/>
  <c r="CA26" i="5"/>
  <c r="BZ26" i="5"/>
  <c r="BY26" i="5"/>
  <c r="BX26" i="5"/>
  <c r="BW26" i="5"/>
  <c r="BV26" i="5"/>
  <c r="BU26" i="5"/>
  <c r="BT26" i="5"/>
  <c r="BS26" i="5"/>
  <c r="BR26" i="5"/>
  <c r="BQ26" i="5"/>
  <c r="BP26" i="5"/>
  <c r="BO26" i="5"/>
  <c r="BN26" i="5"/>
  <c r="BM26" i="5"/>
  <c r="BL26" i="5"/>
  <c r="BK26" i="5"/>
  <c r="BJ26" i="5"/>
  <c r="BI26" i="5"/>
  <c r="BH26" i="5"/>
  <c r="BG26" i="5"/>
  <c r="BF26" i="5"/>
  <c r="BE26" i="5"/>
  <c r="BD26" i="5"/>
  <c r="BC26" i="5"/>
  <c r="BB26" i="5"/>
  <c r="BA26" i="5"/>
  <c r="AZ26" i="5"/>
  <c r="AY26" i="5"/>
  <c r="AX26" i="5"/>
  <c r="AW26" i="5"/>
  <c r="AV26" i="5"/>
  <c r="AU26" i="5"/>
  <c r="AT26" i="5"/>
  <c r="AS26" i="5"/>
  <c r="AR26" i="5"/>
  <c r="AQ26" i="5"/>
  <c r="AP26" i="5"/>
  <c r="AO26" i="5"/>
  <c r="AN26" i="5"/>
  <c r="AM26" i="5"/>
  <c r="AL26" i="5"/>
  <c r="AK26" i="5"/>
  <c r="AJ26" i="5"/>
  <c r="AI26" i="5"/>
  <c r="AH26" i="5"/>
  <c r="AG26" i="5"/>
  <c r="AF26" i="5"/>
  <c r="AE26" i="5"/>
  <c r="AD26" i="5"/>
  <c r="AC26" i="5"/>
  <c r="AB26" i="5"/>
  <c r="AA26" i="5"/>
  <c r="Z26" i="5"/>
  <c r="Y26" i="5"/>
  <c r="X26" i="5"/>
  <c r="W26" i="5"/>
  <c r="V26" i="5"/>
  <c r="U26" i="5"/>
  <c r="T26" i="5"/>
  <c r="S26" i="5"/>
  <c r="R26" i="5"/>
  <c r="Q26" i="5"/>
  <c r="P26" i="5"/>
  <c r="O26" i="5"/>
  <c r="N26" i="5"/>
  <c r="M26" i="5"/>
  <c r="L26" i="5"/>
  <c r="K26" i="5"/>
  <c r="J26" i="5"/>
  <c r="I26" i="5"/>
  <c r="H26" i="5"/>
  <c r="G26" i="5"/>
  <c r="F26" i="5"/>
  <c r="E26" i="5"/>
  <c r="D26" i="5"/>
  <c r="C26" i="5"/>
  <c r="DO25" i="5"/>
  <c r="DN25" i="5"/>
  <c r="DM25" i="5"/>
  <c r="DL25" i="5"/>
  <c r="DK25" i="5"/>
  <c r="DJ25" i="5"/>
  <c r="DI25" i="5"/>
  <c r="DH25" i="5"/>
  <c r="DG25" i="5"/>
  <c r="DF25" i="5"/>
  <c r="DE25" i="5"/>
  <c r="DD25" i="5"/>
  <c r="DC25" i="5"/>
  <c r="DB25" i="5"/>
  <c r="DA25" i="5"/>
  <c r="CZ25" i="5"/>
  <c r="CY25" i="5"/>
  <c r="CX25" i="5"/>
  <c r="CW25" i="5"/>
  <c r="CV25" i="5"/>
  <c r="CU25" i="5"/>
  <c r="CT25" i="5"/>
  <c r="CS25" i="5"/>
  <c r="CR25" i="5"/>
  <c r="CQ25" i="5"/>
  <c r="CP25" i="5"/>
  <c r="CO25" i="5"/>
  <c r="CN25" i="5"/>
  <c r="CM25" i="5"/>
  <c r="CL25" i="5"/>
  <c r="CK25" i="5"/>
  <c r="CJ25" i="5"/>
  <c r="CI25" i="5"/>
  <c r="CH25" i="5"/>
  <c r="CG25" i="5"/>
  <c r="CF25" i="5"/>
  <c r="CE25" i="5"/>
  <c r="CD25" i="5"/>
  <c r="CC25" i="5"/>
  <c r="CB25" i="5"/>
  <c r="CA25" i="5"/>
  <c r="BZ25" i="5"/>
  <c r="BY25" i="5"/>
  <c r="BX25" i="5"/>
  <c r="BW25" i="5"/>
  <c r="BV25" i="5"/>
  <c r="BU25" i="5"/>
  <c r="BT25" i="5"/>
  <c r="BS25" i="5"/>
  <c r="BR25" i="5"/>
  <c r="BQ25" i="5"/>
  <c r="BP25" i="5"/>
  <c r="BO25" i="5"/>
  <c r="BN25" i="5"/>
  <c r="BM25" i="5"/>
  <c r="BL25" i="5"/>
  <c r="BK25" i="5"/>
  <c r="BJ25" i="5"/>
  <c r="BI25" i="5"/>
  <c r="BH25" i="5"/>
  <c r="BG25" i="5"/>
  <c r="BF25" i="5"/>
  <c r="BE25" i="5"/>
  <c r="BD25" i="5"/>
  <c r="BC25" i="5"/>
  <c r="BB25" i="5"/>
  <c r="BA25" i="5"/>
  <c r="AZ25" i="5"/>
  <c r="AY25" i="5"/>
  <c r="AX25" i="5"/>
  <c r="AW25" i="5"/>
  <c r="AV25" i="5"/>
  <c r="AU25" i="5"/>
  <c r="AT25" i="5"/>
  <c r="AS25" i="5"/>
  <c r="AR25" i="5"/>
  <c r="AQ25" i="5"/>
  <c r="AP25" i="5"/>
  <c r="AO25" i="5"/>
  <c r="AN25" i="5"/>
  <c r="AM25" i="5"/>
  <c r="AL25" i="5"/>
  <c r="AK25" i="5"/>
  <c r="AJ25" i="5"/>
  <c r="AI25" i="5"/>
  <c r="AH25" i="5"/>
  <c r="AG25" i="5"/>
  <c r="AF25" i="5"/>
  <c r="AE25" i="5"/>
  <c r="AD25" i="5"/>
  <c r="AC25" i="5"/>
  <c r="AB25" i="5"/>
  <c r="AA25" i="5"/>
  <c r="Z25" i="5"/>
  <c r="Y25" i="5"/>
  <c r="X25" i="5"/>
  <c r="W25" i="5"/>
  <c r="V25" i="5"/>
  <c r="U25" i="5"/>
  <c r="T25" i="5"/>
  <c r="S25" i="5"/>
  <c r="R25" i="5"/>
  <c r="Q25" i="5"/>
  <c r="P25" i="5"/>
  <c r="N25" i="5"/>
  <c r="M25" i="5"/>
  <c r="L25" i="5"/>
  <c r="K25" i="5"/>
  <c r="J25" i="5"/>
  <c r="I25" i="5"/>
  <c r="H25" i="5"/>
  <c r="G25" i="5"/>
  <c r="F25" i="5"/>
  <c r="E25" i="5"/>
  <c r="D25" i="5"/>
  <c r="DO24" i="5"/>
  <c r="DN24" i="5"/>
  <c r="DM24" i="5"/>
  <c r="DL24" i="5"/>
  <c r="DK24" i="5"/>
  <c r="DJ24" i="5"/>
  <c r="DI24" i="5"/>
  <c r="DH24" i="5"/>
  <c r="DG24" i="5"/>
  <c r="DF24" i="5"/>
  <c r="DE24" i="5"/>
  <c r="DD24" i="5"/>
  <c r="DC24" i="5"/>
  <c r="DB24" i="5"/>
  <c r="DA24" i="5"/>
  <c r="CZ24" i="5"/>
  <c r="CY24" i="5"/>
  <c r="CX24" i="5"/>
  <c r="CW24" i="5"/>
  <c r="CV24" i="5"/>
  <c r="CU24" i="5"/>
  <c r="CT24" i="5"/>
  <c r="CS24" i="5"/>
  <c r="CR24" i="5"/>
  <c r="CQ24" i="5"/>
  <c r="CP24" i="5"/>
  <c r="CO24" i="5"/>
  <c r="CN24" i="5"/>
  <c r="CM24" i="5"/>
  <c r="CL24" i="5"/>
  <c r="CK24" i="5"/>
  <c r="CJ24" i="5"/>
  <c r="CI24" i="5"/>
  <c r="CH24" i="5"/>
  <c r="CG24" i="5"/>
  <c r="CF24" i="5"/>
  <c r="CE24" i="5"/>
  <c r="CD24" i="5"/>
  <c r="CC24" i="5"/>
  <c r="CC62" i="5" s="1"/>
  <c r="CB24" i="5"/>
  <c r="CA24" i="5"/>
  <c r="BZ24" i="5"/>
  <c r="BY24" i="5"/>
  <c r="BX24" i="5"/>
  <c r="BW24" i="5"/>
  <c r="BV24" i="5"/>
  <c r="BU24" i="5"/>
  <c r="BT24" i="5"/>
  <c r="BS24" i="5"/>
  <c r="BR24" i="5"/>
  <c r="BQ24" i="5"/>
  <c r="BP24" i="5"/>
  <c r="BO24" i="5"/>
  <c r="BN24" i="5"/>
  <c r="BM24" i="5"/>
  <c r="BL24" i="5"/>
  <c r="BK24" i="5"/>
  <c r="BJ24" i="5"/>
  <c r="BI24" i="5"/>
  <c r="BH24" i="5"/>
  <c r="BG24" i="5"/>
  <c r="BF24" i="5"/>
  <c r="BE24" i="5"/>
  <c r="BD24" i="5"/>
  <c r="BC24" i="5"/>
  <c r="BB24" i="5"/>
  <c r="BA24" i="5"/>
  <c r="AZ24" i="5"/>
  <c r="AY24" i="5"/>
  <c r="AX24" i="5"/>
  <c r="AW24" i="5"/>
  <c r="AV24" i="5"/>
  <c r="AU24" i="5"/>
  <c r="AT24" i="5"/>
  <c r="AS24" i="5"/>
  <c r="AR24" i="5"/>
  <c r="AQ24" i="5"/>
  <c r="AP24" i="5"/>
  <c r="AO24" i="5"/>
  <c r="AN24" i="5"/>
  <c r="AM24" i="5"/>
  <c r="AL24" i="5"/>
  <c r="AK24" i="5"/>
  <c r="AJ24" i="5"/>
  <c r="AI24" i="5"/>
  <c r="AH24" i="5"/>
  <c r="AG24" i="5"/>
  <c r="AF24" i="5"/>
  <c r="AE24" i="5"/>
  <c r="AD24" i="5"/>
  <c r="AC24" i="5"/>
  <c r="AB24" i="5"/>
  <c r="AA24" i="5"/>
  <c r="Z24" i="5"/>
  <c r="Y24" i="5"/>
  <c r="X24" i="5"/>
  <c r="W24" i="5"/>
  <c r="U24" i="5"/>
  <c r="T24" i="5"/>
  <c r="S24" i="5"/>
  <c r="R24" i="5"/>
  <c r="Q24" i="5"/>
  <c r="N24" i="5"/>
  <c r="M24" i="5"/>
  <c r="L24" i="5"/>
  <c r="K24" i="5"/>
  <c r="J24" i="5"/>
  <c r="I24" i="5"/>
  <c r="H24" i="5"/>
  <c r="G24" i="5"/>
  <c r="F24" i="5"/>
  <c r="E24" i="5"/>
  <c r="D24" i="5"/>
  <c r="DN23" i="5"/>
  <c r="DM23" i="5"/>
  <c r="DL23" i="5"/>
  <c r="DK23" i="5"/>
  <c r="DJ23" i="5"/>
  <c r="DI23" i="5"/>
  <c r="DH23" i="5"/>
  <c r="DG23" i="5"/>
  <c r="DF23" i="5"/>
  <c r="DE23" i="5"/>
  <c r="DD23" i="5"/>
  <c r="DC23" i="5"/>
  <c r="DB23" i="5"/>
  <c r="DA23" i="5"/>
  <c r="CZ23" i="5"/>
  <c r="CY23" i="5"/>
  <c r="CX23" i="5"/>
  <c r="CW23" i="5"/>
  <c r="CV23" i="5"/>
  <c r="CU23" i="5"/>
  <c r="CT23" i="5"/>
  <c r="CS23" i="5"/>
  <c r="CR23" i="5"/>
  <c r="CQ23" i="5"/>
  <c r="CP23" i="5"/>
  <c r="CO23" i="5"/>
  <c r="CN23" i="5"/>
  <c r="CM23" i="5"/>
  <c r="CL23" i="5"/>
  <c r="CK23" i="5"/>
  <c r="CJ23" i="5"/>
  <c r="CI23" i="5"/>
  <c r="CH23" i="5"/>
  <c r="CG23" i="5"/>
  <c r="CF23" i="5"/>
  <c r="CE23" i="5"/>
  <c r="CD23" i="5"/>
  <c r="CC23" i="5"/>
  <c r="CB23" i="5"/>
  <c r="CA23" i="5"/>
  <c r="BZ23" i="5"/>
  <c r="BY23" i="5"/>
  <c r="BX23" i="5"/>
  <c r="BW23" i="5"/>
  <c r="BV23" i="5"/>
  <c r="BU23" i="5"/>
  <c r="BT23" i="5"/>
  <c r="BS23" i="5"/>
  <c r="BR23" i="5"/>
  <c r="BQ23" i="5"/>
  <c r="BP23" i="5"/>
  <c r="BO23" i="5"/>
  <c r="BN23" i="5"/>
  <c r="BM23" i="5"/>
  <c r="BL23" i="5"/>
  <c r="BK23" i="5"/>
  <c r="BJ23" i="5"/>
  <c r="BI23" i="5"/>
  <c r="BH23" i="5"/>
  <c r="BG23" i="5"/>
  <c r="BF23" i="5"/>
  <c r="BE23" i="5"/>
  <c r="BD23" i="5"/>
  <c r="BC23" i="5"/>
  <c r="BB23" i="5"/>
  <c r="BA23" i="5"/>
  <c r="AZ23" i="5"/>
  <c r="AY23" i="5"/>
  <c r="AX23" i="5"/>
  <c r="AW23" i="5"/>
  <c r="AV23" i="5"/>
  <c r="AU23" i="5"/>
  <c r="AT23" i="5"/>
  <c r="AS23" i="5"/>
  <c r="AR23" i="5"/>
  <c r="AQ23" i="5"/>
  <c r="AP23" i="5"/>
  <c r="AO23" i="5"/>
  <c r="AN23" i="5"/>
  <c r="AM23" i="5"/>
  <c r="AL23" i="5"/>
  <c r="AK23" i="5"/>
  <c r="AJ23" i="5"/>
  <c r="AI23" i="5"/>
  <c r="AH23" i="5"/>
  <c r="AG23" i="5"/>
  <c r="AF23" i="5"/>
  <c r="AE23" i="5"/>
  <c r="AD23" i="5"/>
  <c r="AC23" i="5"/>
  <c r="AB23" i="5"/>
  <c r="AA23" i="5"/>
  <c r="Z23" i="5"/>
  <c r="Y23" i="5"/>
  <c r="X23" i="5"/>
  <c r="W23" i="5"/>
  <c r="T23" i="5"/>
  <c r="S23" i="5"/>
  <c r="R23" i="5"/>
  <c r="Q23" i="5"/>
  <c r="M23" i="5"/>
  <c r="L23" i="5"/>
  <c r="K23" i="5"/>
  <c r="J23" i="5"/>
  <c r="I23" i="5"/>
  <c r="H23" i="5"/>
  <c r="G23" i="5"/>
  <c r="F23" i="5"/>
  <c r="E23" i="5"/>
  <c r="D23" i="5"/>
  <c r="DO22" i="5"/>
  <c r="DN22" i="5"/>
  <c r="DM22" i="5"/>
  <c r="DL22" i="5"/>
  <c r="DK22" i="5"/>
  <c r="DJ22" i="5"/>
  <c r="DI22" i="5"/>
  <c r="DH22" i="5"/>
  <c r="DG22" i="5"/>
  <c r="DF22" i="5"/>
  <c r="DE22" i="5"/>
  <c r="DD22" i="5"/>
  <c r="DC22" i="5"/>
  <c r="DB22" i="5"/>
  <c r="DA22" i="5"/>
  <c r="CZ22" i="5"/>
  <c r="CY22" i="5"/>
  <c r="CX22" i="5"/>
  <c r="CW22" i="5"/>
  <c r="CV22" i="5"/>
  <c r="CU22" i="5"/>
  <c r="CT22" i="5"/>
  <c r="CS22" i="5"/>
  <c r="CR22" i="5"/>
  <c r="CQ22" i="5"/>
  <c r="CP22" i="5"/>
  <c r="CO22" i="5"/>
  <c r="CN22" i="5"/>
  <c r="CM22" i="5"/>
  <c r="CL22" i="5"/>
  <c r="CK22" i="5"/>
  <c r="CJ22" i="5"/>
  <c r="CI22" i="5"/>
  <c r="CH22" i="5"/>
  <c r="CG22" i="5"/>
  <c r="CF22" i="5"/>
  <c r="CE22" i="5"/>
  <c r="CD22" i="5"/>
  <c r="CC22" i="5"/>
  <c r="CB22" i="5"/>
  <c r="CA22" i="5"/>
  <c r="BZ22" i="5"/>
  <c r="BY22" i="5"/>
  <c r="BX22" i="5"/>
  <c r="BW22" i="5"/>
  <c r="BV22" i="5"/>
  <c r="BU22" i="5"/>
  <c r="BT22" i="5"/>
  <c r="BS22" i="5"/>
  <c r="BR22" i="5"/>
  <c r="BQ22" i="5"/>
  <c r="BP22" i="5"/>
  <c r="BO22" i="5"/>
  <c r="BN22" i="5"/>
  <c r="BM22" i="5"/>
  <c r="BL22" i="5"/>
  <c r="BK22" i="5"/>
  <c r="BJ22" i="5"/>
  <c r="BI22" i="5"/>
  <c r="BH22" i="5"/>
  <c r="BG22" i="5"/>
  <c r="BF22" i="5"/>
  <c r="BE22" i="5"/>
  <c r="BD22" i="5"/>
  <c r="BC22" i="5"/>
  <c r="BB22" i="5"/>
  <c r="BA22" i="5"/>
  <c r="AZ22" i="5"/>
  <c r="AY22" i="5"/>
  <c r="AX22" i="5"/>
  <c r="AW22" i="5"/>
  <c r="AV22" i="5"/>
  <c r="AU22" i="5"/>
  <c r="AT22" i="5"/>
  <c r="AS22" i="5"/>
  <c r="AR22" i="5"/>
  <c r="AQ22" i="5"/>
  <c r="AP22" i="5"/>
  <c r="AO22" i="5"/>
  <c r="AN22" i="5"/>
  <c r="AM22" i="5"/>
  <c r="AL22" i="5"/>
  <c r="AK22" i="5"/>
  <c r="AJ22" i="5"/>
  <c r="AI22" i="5"/>
  <c r="AH22" i="5"/>
  <c r="AG22" i="5"/>
  <c r="AF22" i="5"/>
  <c r="AE22" i="5"/>
  <c r="AD22" i="5"/>
  <c r="AC22" i="5"/>
  <c r="AB22" i="5"/>
  <c r="AA22" i="5"/>
  <c r="Z22" i="5"/>
  <c r="Y22" i="5"/>
  <c r="X22" i="5"/>
  <c r="W22" i="5"/>
  <c r="U22" i="5"/>
  <c r="T22" i="5"/>
  <c r="S22" i="5"/>
  <c r="R22" i="5"/>
  <c r="Q22" i="5"/>
  <c r="N22" i="5"/>
  <c r="M22" i="5"/>
  <c r="L22" i="5"/>
  <c r="K22" i="5"/>
  <c r="J22" i="5"/>
  <c r="I22" i="5"/>
  <c r="H22" i="5"/>
  <c r="G22" i="5"/>
  <c r="F22" i="5"/>
  <c r="E22" i="5"/>
  <c r="D22" i="5"/>
  <c r="DN21" i="5"/>
  <c r="DM21" i="5"/>
  <c r="DL21" i="5"/>
  <c r="DK21" i="5"/>
  <c r="DJ21" i="5"/>
  <c r="DI21" i="5"/>
  <c r="DH21" i="5"/>
  <c r="DG21" i="5"/>
  <c r="DF21" i="5"/>
  <c r="DE21" i="5"/>
  <c r="DD21" i="5"/>
  <c r="DC21" i="5"/>
  <c r="DB21" i="5"/>
  <c r="DA21" i="5"/>
  <c r="CZ21" i="5"/>
  <c r="CY21" i="5"/>
  <c r="CX21" i="5"/>
  <c r="CW21" i="5"/>
  <c r="CV21" i="5"/>
  <c r="CU21" i="5"/>
  <c r="CT21" i="5"/>
  <c r="CS21" i="5"/>
  <c r="CR21" i="5"/>
  <c r="CQ21" i="5"/>
  <c r="CP21" i="5"/>
  <c r="CO21" i="5"/>
  <c r="CN21" i="5"/>
  <c r="CM21" i="5"/>
  <c r="CL21" i="5"/>
  <c r="CK21" i="5"/>
  <c r="CJ21" i="5"/>
  <c r="CI21" i="5"/>
  <c r="CH21" i="5"/>
  <c r="CG21" i="5"/>
  <c r="CF21" i="5"/>
  <c r="CE21" i="5"/>
  <c r="CD21" i="5"/>
  <c r="CC21" i="5"/>
  <c r="CB21" i="5"/>
  <c r="CA21" i="5"/>
  <c r="BZ21" i="5"/>
  <c r="BY21" i="5"/>
  <c r="BX21" i="5"/>
  <c r="BW21" i="5"/>
  <c r="BV21" i="5"/>
  <c r="BU21" i="5"/>
  <c r="BT21" i="5"/>
  <c r="BS21" i="5"/>
  <c r="BR21" i="5"/>
  <c r="BQ21" i="5"/>
  <c r="BP21" i="5"/>
  <c r="BO21" i="5"/>
  <c r="BN21" i="5"/>
  <c r="BM21" i="5"/>
  <c r="BL21" i="5"/>
  <c r="BK21" i="5"/>
  <c r="BJ21" i="5"/>
  <c r="BI21" i="5"/>
  <c r="BH21" i="5"/>
  <c r="BG21" i="5"/>
  <c r="BF21" i="5"/>
  <c r="BE21" i="5"/>
  <c r="BD21" i="5"/>
  <c r="BC21" i="5"/>
  <c r="BB21" i="5"/>
  <c r="BA21" i="5"/>
  <c r="AZ21" i="5"/>
  <c r="AY21" i="5"/>
  <c r="AX21" i="5"/>
  <c r="AW21" i="5"/>
  <c r="AV21" i="5"/>
  <c r="AU21" i="5"/>
  <c r="AT21" i="5"/>
  <c r="AS21" i="5"/>
  <c r="AR21" i="5"/>
  <c r="AQ21" i="5"/>
  <c r="AP21" i="5"/>
  <c r="AO21" i="5"/>
  <c r="AN21" i="5"/>
  <c r="AM21" i="5"/>
  <c r="AL21" i="5"/>
  <c r="AK21" i="5"/>
  <c r="AJ21" i="5"/>
  <c r="AI21" i="5"/>
  <c r="AH21" i="5"/>
  <c r="AG21" i="5"/>
  <c r="AF21" i="5"/>
  <c r="AE21" i="5"/>
  <c r="AD21" i="5"/>
  <c r="AC21" i="5"/>
  <c r="AB21" i="5"/>
  <c r="AA21" i="5"/>
  <c r="Z21" i="5"/>
  <c r="Y21" i="5"/>
  <c r="X21" i="5"/>
  <c r="W21" i="5"/>
  <c r="T21" i="5"/>
  <c r="S21" i="5"/>
  <c r="R21" i="5"/>
  <c r="Q21" i="5"/>
  <c r="M21" i="5"/>
  <c r="L21" i="5"/>
  <c r="K21" i="5"/>
  <c r="J21" i="5"/>
  <c r="I21" i="5"/>
  <c r="H21" i="5"/>
  <c r="G21" i="5"/>
  <c r="F21" i="5"/>
  <c r="E21" i="5"/>
  <c r="D21" i="5"/>
  <c r="FX20" i="5"/>
  <c r="FW20" i="5"/>
  <c r="FV20" i="5"/>
  <c r="FU20" i="5"/>
  <c r="FT20" i="5"/>
  <c r="FS20" i="5"/>
  <c r="FR20" i="5"/>
  <c r="FQ20" i="5"/>
  <c r="FP20" i="5"/>
  <c r="FO20" i="5"/>
  <c r="FN20" i="5"/>
  <c r="FM20" i="5"/>
  <c r="FL20" i="5"/>
  <c r="FK20" i="5"/>
  <c r="FJ20" i="5"/>
  <c r="FI20" i="5"/>
  <c r="FH20" i="5"/>
  <c r="FG20" i="5"/>
  <c r="FF20" i="5"/>
  <c r="FE20" i="5"/>
  <c r="FD20" i="5"/>
  <c r="FC20" i="5"/>
  <c r="FB20" i="5"/>
  <c r="FA20" i="5"/>
  <c r="EZ20" i="5"/>
  <c r="EY20" i="5"/>
  <c r="EX20" i="5"/>
  <c r="EW20" i="5"/>
  <c r="EV20" i="5"/>
  <c r="EU20" i="5"/>
  <c r="ET20" i="5"/>
  <c r="ES20" i="5"/>
  <c r="ER20" i="5"/>
  <c r="EQ20" i="5"/>
  <c r="EP20" i="5"/>
  <c r="EO20" i="5"/>
  <c r="EN20" i="5"/>
  <c r="EM20" i="5"/>
  <c r="EL20" i="5"/>
  <c r="EK20" i="5"/>
  <c r="EJ20" i="5"/>
  <c r="EI20" i="5"/>
  <c r="EH20" i="5"/>
  <c r="EG20" i="5"/>
  <c r="EF20" i="5"/>
  <c r="EE20" i="5"/>
  <c r="ED20" i="5"/>
  <c r="EC20" i="5"/>
  <c r="EB20" i="5"/>
  <c r="EA20" i="5"/>
  <c r="DZ20" i="5"/>
  <c r="DY20" i="5"/>
  <c r="DX20" i="5"/>
  <c r="DW20" i="5"/>
  <c r="DV20" i="5"/>
  <c r="DU20" i="5"/>
  <c r="DT20" i="5"/>
  <c r="DS20" i="5"/>
  <c r="DR20" i="5"/>
  <c r="DQ20" i="5"/>
  <c r="DP20" i="5"/>
  <c r="DO20" i="5"/>
  <c r="DN20" i="5"/>
  <c r="DM20" i="5"/>
  <c r="DL20" i="5"/>
  <c r="DK20" i="5"/>
  <c r="DJ20" i="5"/>
  <c r="DI20" i="5"/>
  <c r="DH20" i="5"/>
  <c r="DG20" i="5"/>
  <c r="DF20" i="5"/>
  <c r="DE20" i="5"/>
  <c r="DD20" i="5"/>
  <c r="DC20" i="5"/>
  <c r="DB20" i="5"/>
  <c r="DA20" i="5"/>
  <c r="CZ20" i="5"/>
  <c r="CY20" i="5"/>
  <c r="CX20" i="5"/>
  <c r="CW20" i="5"/>
  <c r="CV20" i="5"/>
  <c r="CU20" i="5"/>
  <c r="CT20" i="5"/>
  <c r="CS20" i="5"/>
  <c r="CR20" i="5"/>
  <c r="CQ20" i="5"/>
  <c r="CP20" i="5"/>
  <c r="CO20" i="5"/>
  <c r="CN20" i="5"/>
  <c r="CM20" i="5"/>
  <c r="CL20" i="5"/>
  <c r="CK20" i="5"/>
  <c r="CJ20" i="5"/>
  <c r="CI20" i="5"/>
  <c r="CH20" i="5"/>
  <c r="CG20" i="5"/>
  <c r="CF20" i="5"/>
  <c r="CE20" i="5"/>
  <c r="CD20" i="5"/>
  <c r="CC20" i="5"/>
  <c r="CB20" i="5"/>
  <c r="CA20" i="5"/>
  <c r="BZ20" i="5"/>
  <c r="BY20" i="5"/>
  <c r="BX20" i="5"/>
  <c r="BW20" i="5"/>
  <c r="BV20" i="5"/>
  <c r="BU20" i="5"/>
  <c r="BT20" i="5"/>
  <c r="BS20" i="5"/>
  <c r="BR20" i="5"/>
  <c r="BQ20" i="5"/>
  <c r="BP20" i="5"/>
  <c r="BO20" i="5"/>
  <c r="BN20" i="5"/>
  <c r="BM20" i="5"/>
  <c r="BL20" i="5"/>
  <c r="BK20" i="5"/>
  <c r="BJ20" i="5"/>
  <c r="BI20" i="5"/>
  <c r="BH20" i="5"/>
  <c r="BG20" i="5"/>
  <c r="BF20" i="5"/>
  <c r="BE20" i="5"/>
  <c r="BD20" i="5"/>
  <c r="BC20" i="5"/>
  <c r="BB20" i="5"/>
  <c r="BA20" i="5"/>
  <c r="AZ20" i="5"/>
  <c r="AY20" i="5"/>
  <c r="AX20" i="5"/>
  <c r="AW20" i="5"/>
  <c r="AV20" i="5"/>
  <c r="AU20" i="5"/>
  <c r="AT20" i="5"/>
  <c r="AS20" i="5"/>
  <c r="AR20" i="5"/>
  <c r="AQ20" i="5"/>
  <c r="AP20" i="5"/>
  <c r="AO20" i="5"/>
  <c r="AN20" i="5"/>
  <c r="AM20" i="5"/>
  <c r="AL20" i="5"/>
  <c r="AK20" i="5"/>
  <c r="AJ20" i="5"/>
  <c r="AI20" i="5"/>
  <c r="AH20" i="5"/>
  <c r="AG20" i="5"/>
  <c r="AF20" i="5"/>
  <c r="AE20" i="5"/>
  <c r="AD20" i="5"/>
  <c r="AC20" i="5"/>
  <c r="AB20" i="5"/>
  <c r="AA20" i="5"/>
  <c r="Z20" i="5"/>
  <c r="Y20" i="5"/>
  <c r="X20" i="5"/>
  <c r="W20" i="5"/>
  <c r="V20" i="5"/>
  <c r="U20" i="5"/>
  <c r="T20" i="5"/>
  <c r="S20" i="5"/>
  <c r="R20" i="5"/>
  <c r="Q20" i="5"/>
  <c r="P20" i="5"/>
  <c r="O20" i="5"/>
  <c r="N20" i="5"/>
  <c r="M20" i="5"/>
  <c r="L20" i="5"/>
  <c r="K20" i="5"/>
  <c r="J20" i="5"/>
  <c r="I20" i="5"/>
  <c r="H20" i="5"/>
  <c r="G20" i="5"/>
  <c r="F20" i="5"/>
  <c r="E20" i="5"/>
  <c r="D20" i="5"/>
  <c r="C20" i="5"/>
  <c r="C53" i="5" s="1"/>
  <c r="C63" i="5" s="1"/>
  <c r="F68" i="5" s="1"/>
  <c r="FX19" i="5"/>
  <c r="FW19" i="5"/>
  <c r="FV19" i="5"/>
  <c r="FU19" i="5"/>
  <c r="FT19" i="5"/>
  <c r="FS19" i="5"/>
  <c r="FR19" i="5"/>
  <c r="FQ19" i="5"/>
  <c r="FP19" i="5"/>
  <c r="FO19" i="5"/>
  <c r="FN19" i="5"/>
  <c r="FM19" i="5"/>
  <c r="FL19" i="5"/>
  <c r="FK19" i="5"/>
  <c r="FJ19" i="5"/>
  <c r="FI19" i="5"/>
  <c r="FH19" i="5"/>
  <c r="FG19" i="5"/>
  <c r="FF19" i="5"/>
  <c r="FE19" i="5"/>
  <c r="FD19" i="5"/>
  <c r="FC19" i="5"/>
  <c r="FB19" i="5"/>
  <c r="FA19" i="5"/>
  <c r="EZ19" i="5"/>
  <c r="EY19" i="5"/>
  <c r="EX19" i="5"/>
  <c r="EW19" i="5"/>
  <c r="EV19" i="5"/>
  <c r="EU19" i="5"/>
  <c r="ET19" i="5"/>
  <c r="ES19" i="5"/>
  <c r="ER19" i="5"/>
  <c r="EQ19" i="5"/>
  <c r="EP19" i="5"/>
  <c r="EO19" i="5"/>
  <c r="EN19" i="5"/>
  <c r="EM19" i="5"/>
  <c r="EL19" i="5"/>
  <c r="EK19" i="5"/>
  <c r="EJ19" i="5"/>
  <c r="EI19" i="5"/>
  <c r="EH19" i="5"/>
  <c r="EG19" i="5"/>
  <c r="EF19" i="5"/>
  <c r="EE19" i="5"/>
  <c r="ED19" i="5"/>
  <c r="EC19" i="5"/>
  <c r="EB19" i="5"/>
  <c r="EA19" i="5"/>
  <c r="DZ19" i="5"/>
  <c r="DY19" i="5"/>
  <c r="DX19" i="5"/>
  <c r="DW19" i="5"/>
  <c r="DV19" i="5"/>
  <c r="DU19" i="5"/>
  <c r="DT19" i="5"/>
  <c r="DS19" i="5"/>
  <c r="DR19" i="5"/>
  <c r="DQ19" i="5"/>
  <c r="DP19" i="5"/>
  <c r="DO19" i="5"/>
  <c r="DN19" i="5"/>
  <c r="DM19" i="5"/>
  <c r="DL19" i="5"/>
  <c r="DK19" i="5"/>
  <c r="DJ19" i="5"/>
  <c r="DI19" i="5"/>
  <c r="DH19" i="5"/>
  <c r="DG19" i="5"/>
  <c r="DF19" i="5"/>
  <c r="DE19" i="5"/>
  <c r="DD19" i="5"/>
  <c r="DC19" i="5"/>
  <c r="DB19" i="5"/>
  <c r="DA19" i="5"/>
  <c r="CZ19" i="5"/>
  <c r="CY19" i="5"/>
  <c r="CX19" i="5"/>
  <c r="CW19" i="5"/>
  <c r="CV19" i="5"/>
  <c r="CU19" i="5"/>
  <c r="CT19" i="5"/>
  <c r="CS19" i="5"/>
  <c r="CR19" i="5"/>
  <c r="CQ19" i="5"/>
  <c r="CP19" i="5"/>
  <c r="CO19" i="5"/>
  <c r="CN19" i="5"/>
  <c r="CM19" i="5"/>
  <c r="CL19" i="5"/>
  <c r="CK19" i="5"/>
  <c r="CJ19" i="5"/>
  <c r="CI19" i="5"/>
  <c r="CH19" i="5"/>
  <c r="CG19" i="5"/>
  <c r="CF19" i="5"/>
  <c r="CE19" i="5"/>
  <c r="CD19" i="5"/>
  <c r="CC19" i="5"/>
  <c r="CB19" i="5"/>
  <c r="CA19" i="5"/>
  <c r="BZ19" i="5"/>
  <c r="BY19" i="5"/>
  <c r="BX19" i="5"/>
  <c r="BW19" i="5"/>
  <c r="BV19" i="5"/>
  <c r="BU19" i="5"/>
  <c r="BT19" i="5"/>
  <c r="BS19" i="5"/>
  <c r="BR19" i="5"/>
  <c r="BQ19" i="5"/>
  <c r="BP19" i="5"/>
  <c r="BO19" i="5"/>
  <c r="BN19" i="5"/>
  <c r="BM19" i="5"/>
  <c r="BL19" i="5"/>
  <c r="BK19" i="5"/>
  <c r="BJ19" i="5"/>
  <c r="BI19" i="5"/>
  <c r="BH19" i="5"/>
  <c r="BG19" i="5"/>
  <c r="BF19" i="5"/>
  <c r="BE19" i="5"/>
  <c r="BD19" i="5"/>
  <c r="BC19" i="5"/>
  <c r="BB19" i="5"/>
  <c r="BA19" i="5"/>
  <c r="AZ19" i="5"/>
  <c r="AY19" i="5"/>
  <c r="AX19" i="5"/>
  <c r="AW19" i="5"/>
  <c r="AV19" i="5"/>
  <c r="AU19" i="5"/>
  <c r="AT19" i="5"/>
  <c r="AS19" i="5"/>
  <c r="AR19" i="5"/>
  <c r="AQ19" i="5"/>
  <c r="AP19" i="5"/>
  <c r="AO19" i="5"/>
  <c r="AN19" i="5"/>
  <c r="AM19" i="5"/>
  <c r="AL19" i="5"/>
  <c r="AK19" i="5"/>
  <c r="AJ19" i="5"/>
  <c r="AI19" i="5"/>
  <c r="AH19" i="5"/>
  <c r="AG19" i="5"/>
  <c r="AF19" i="5"/>
  <c r="AE19" i="5"/>
  <c r="AD19" i="5"/>
  <c r="AC19" i="5"/>
  <c r="AB19" i="5"/>
  <c r="AA19" i="5"/>
  <c r="Z19" i="5"/>
  <c r="Y19" i="5"/>
  <c r="X19" i="5"/>
  <c r="W19" i="5"/>
  <c r="V19" i="5"/>
  <c r="U19" i="5"/>
  <c r="T19" i="5"/>
  <c r="S19" i="5"/>
  <c r="R19" i="5"/>
  <c r="Q19" i="5"/>
  <c r="P19" i="5"/>
  <c r="O19" i="5"/>
  <c r="N19" i="5"/>
  <c r="M19" i="5"/>
  <c r="L19" i="5"/>
  <c r="K19" i="5"/>
  <c r="J19" i="5"/>
  <c r="I19" i="5"/>
  <c r="H19" i="5"/>
  <c r="G19" i="5"/>
  <c r="F19" i="5"/>
  <c r="E19" i="5"/>
  <c r="D19" i="5"/>
  <c r="DG16" i="5"/>
  <c r="DF16" i="5"/>
  <c r="DE16" i="5"/>
  <c r="DD16" i="5"/>
  <c r="DC16" i="5"/>
  <c r="DB16" i="5"/>
  <c r="DA16" i="5"/>
  <c r="CZ16" i="5"/>
  <c r="CY16" i="5"/>
  <c r="CX16" i="5"/>
  <c r="CW16" i="5"/>
  <c r="CV16" i="5"/>
  <c r="CU16" i="5"/>
  <c r="CT16" i="5"/>
  <c r="CS16" i="5"/>
  <c r="CR16" i="5"/>
  <c r="CQ16" i="5"/>
  <c r="CP16" i="5"/>
  <c r="CO16" i="5"/>
  <c r="CN16" i="5"/>
  <c r="CM16" i="5"/>
  <c r="CL16" i="5"/>
  <c r="CK16" i="5"/>
  <c r="CJ16" i="5"/>
  <c r="CI16" i="5"/>
  <c r="CH16" i="5"/>
  <c r="CG16" i="5"/>
  <c r="CF16" i="5"/>
  <c r="CE16" i="5"/>
  <c r="CD16" i="5"/>
  <c r="CC16" i="5"/>
  <c r="CB16" i="5"/>
  <c r="CA16" i="5"/>
  <c r="BZ16" i="5"/>
  <c r="BY16" i="5"/>
  <c r="BX16" i="5"/>
  <c r="BW16" i="5"/>
  <c r="BV16" i="5"/>
  <c r="BU16" i="5"/>
  <c r="BT16" i="5"/>
  <c r="BS16" i="5"/>
  <c r="BR16" i="5"/>
  <c r="BQ16" i="5"/>
  <c r="BP16" i="5"/>
  <c r="BO16" i="5"/>
  <c r="BN16" i="5"/>
  <c r="BM16" i="5"/>
  <c r="BL16" i="5"/>
  <c r="BK16" i="5"/>
  <c r="BJ16" i="5"/>
  <c r="BI16" i="5"/>
  <c r="BH16" i="5"/>
  <c r="BG16" i="5"/>
  <c r="BF16" i="5"/>
  <c r="BE16" i="5"/>
  <c r="BD16" i="5"/>
  <c r="BC16" i="5"/>
  <c r="BB16" i="5"/>
  <c r="BA16" i="5"/>
  <c r="AZ16" i="5"/>
  <c r="AY16" i="5"/>
  <c r="AX16" i="5"/>
  <c r="AW16" i="5"/>
  <c r="AV16" i="5"/>
  <c r="AU16" i="5"/>
  <c r="AT16" i="5"/>
  <c r="AS16" i="5"/>
  <c r="AR16" i="5"/>
  <c r="AQ16" i="5"/>
  <c r="AP16" i="5"/>
  <c r="AO16" i="5"/>
  <c r="AN16" i="5"/>
  <c r="AM16" i="5"/>
  <c r="AL16" i="5"/>
  <c r="AK16" i="5"/>
  <c r="AJ16" i="5"/>
  <c r="AI16" i="5"/>
  <c r="AH16" i="5"/>
  <c r="AG16" i="5"/>
  <c r="AF16" i="5"/>
  <c r="AE16" i="5"/>
  <c r="AD16" i="5"/>
  <c r="AC16" i="5"/>
  <c r="AB16" i="5"/>
  <c r="AA16" i="5"/>
  <c r="Z16" i="5"/>
  <c r="Y16" i="5"/>
  <c r="X16" i="5"/>
  <c r="W16" i="5"/>
  <c r="F16" i="5"/>
  <c r="E16" i="5"/>
  <c r="D16" i="5"/>
  <c r="C16" i="5"/>
  <c r="DG15" i="5"/>
  <c r="DF15" i="5"/>
  <c r="DE15" i="5"/>
  <c r="DD15" i="5"/>
  <c r="DC15" i="5"/>
  <c r="DB15" i="5"/>
  <c r="DA15" i="5"/>
  <c r="CZ15" i="5"/>
  <c r="CY15" i="5"/>
  <c r="CX15" i="5"/>
  <c r="CW15" i="5"/>
  <c r="CV15" i="5"/>
  <c r="CU15" i="5"/>
  <c r="CT15" i="5"/>
  <c r="CS15" i="5"/>
  <c r="CR15" i="5"/>
  <c r="CQ15" i="5"/>
  <c r="CP15" i="5"/>
  <c r="CO15" i="5"/>
  <c r="CN15" i="5"/>
  <c r="CM15" i="5"/>
  <c r="CL15" i="5"/>
  <c r="CK15" i="5"/>
  <c r="CJ15" i="5"/>
  <c r="CI15" i="5"/>
  <c r="CH15" i="5"/>
  <c r="CG15" i="5"/>
  <c r="CF15" i="5"/>
  <c r="CE15" i="5"/>
  <c r="CD15" i="5"/>
  <c r="CC15" i="5"/>
  <c r="CB15" i="5"/>
  <c r="CA15" i="5"/>
  <c r="BZ15" i="5"/>
  <c r="BY15" i="5"/>
  <c r="BX15" i="5"/>
  <c r="BW15" i="5"/>
  <c r="BV15" i="5"/>
  <c r="BU15" i="5"/>
  <c r="BT15" i="5"/>
  <c r="BS15" i="5"/>
  <c r="BR15" i="5"/>
  <c r="BQ15" i="5"/>
  <c r="BP15" i="5"/>
  <c r="BO15" i="5"/>
  <c r="BN15" i="5"/>
  <c r="BM15" i="5"/>
  <c r="BL15" i="5"/>
  <c r="BK15" i="5"/>
  <c r="BJ15" i="5"/>
  <c r="BI15" i="5"/>
  <c r="BH15" i="5"/>
  <c r="BG15" i="5"/>
  <c r="BF15" i="5"/>
  <c r="BE15" i="5"/>
  <c r="BD15" i="5"/>
  <c r="BC15" i="5"/>
  <c r="BB15" i="5"/>
  <c r="BA15" i="5"/>
  <c r="AZ15" i="5"/>
  <c r="AY15" i="5"/>
  <c r="AX15" i="5"/>
  <c r="AW15" i="5"/>
  <c r="AV15" i="5"/>
  <c r="AU15" i="5"/>
  <c r="AT15" i="5"/>
  <c r="AS15" i="5"/>
  <c r="AR15" i="5"/>
  <c r="AQ15" i="5"/>
  <c r="AP15" i="5"/>
  <c r="AO15" i="5"/>
  <c r="AN15" i="5"/>
  <c r="AM15" i="5"/>
  <c r="AL15" i="5"/>
  <c r="AK15" i="5"/>
  <c r="AJ15" i="5"/>
  <c r="AI15" i="5"/>
  <c r="AH15" i="5"/>
  <c r="AG15" i="5"/>
  <c r="AF15" i="5"/>
  <c r="AE15" i="5"/>
  <c r="AD15" i="5"/>
  <c r="AC15" i="5"/>
  <c r="AB15" i="5"/>
  <c r="AA15" i="5"/>
  <c r="Z15" i="5"/>
  <c r="Y15" i="5"/>
  <c r="X15" i="5"/>
  <c r="W15" i="5"/>
  <c r="F15" i="5"/>
  <c r="E15" i="5"/>
  <c r="D15" i="5"/>
  <c r="C15" i="5"/>
  <c r="DG14" i="5"/>
  <c r="DF14" i="5"/>
  <c r="DE14" i="5"/>
  <c r="DD14" i="5"/>
  <c r="DC14" i="5"/>
  <c r="DB14" i="5"/>
  <c r="DA14" i="5"/>
  <c r="CZ14" i="5"/>
  <c r="CY14" i="5"/>
  <c r="CX14" i="5"/>
  <c r="CW14" i="5"/>
  <c r="CV14" i="5"/>
  <c r="CU14" i="5"/>
  <c r="CT14" i="5"/>
  <c r="CS14" i="5"/>
  <c r="CR14" i="5"/>
  <c r="CQ14" i="5"/>
  <c r="CP14" i="5"/>
  <c r="CO14" i="5"/>
  <c r="CN14" i="5"/>
  <c r="CM14" i="5"/>
  <c r="CL14" i="5"/>
  <c r="CK14" i="5"/>
  <c r="CJ14" i="5"/>
  <c r="CI14" i="5"/>
  <c r="CH14" i="5"/>
  <c r="CG14" i="5"/>
  <c r="CF14" i="5"/>
  <c r="CE14" i="5"/>
  <c r="CD14" i="5"/>
  <c r="CC14" i="5"/>
  <c r="CB14" i="5"/>
  <c r="CA14" i="5"/>
  <c r="BZ14" i="5"/>
  <c r="BY14" i="5"/>
  <c r="BX14" i="5"/>
  <c r="BW14" i="5"/>
  <c r="BV14" i="5"/>
  <c r="BU14" i="5"/>
  <c r="BT14" i="5"/>
  <c r="BS14" i="5"/>
  <c r="BR14" i="5"/>
  <c r="BQ14" i="5"/>
  <c r="BP14" i="5"/>
  <c r="BO14" i="5"/>
  <c r="BN14" i="5"/>
  <c r="BM14" i="5"/>
  <c r="BL14" i="5"/>
  <c r="BK14" i="5"/>
  <c r="BJ14" i="5"/>
  <c r="BI14" i="5"/>
  <c r="BH14" i="5"/>
  <c r="BG14" i="5"/>
  <c r="BF14" i="5"/>
  <c r="BE14" i="5"/>
  <c r="BD14" i="5"/>
  <c r="BC14" i="5"/>
  <c r="BB14" i="5"/>
  <c r="BA14" i="5"/>
  <c r="AZ14" i="5"/>
  <c r="AY14" i="5"/>
  <c r="AX14" i="5"/>
  <c r="AW14" i="5"/>
  <c r="AV14" i="5"/>
  <c r="AU14" i="5"/>
  <c r="AT14" i="5"/>
  <c r="AS14" i="5"/>
  <c r="AR14" i="5"/>
  <c r="AQ14" i="5"/>
  <c r="AP14" i="5"/>
  <c r="AO14" i="5"/>
  <c r="AN14" i="5"/>
  <c r="AM14" i="5"/>
  <c r="AL14" i="5"/>
  <c r="AK14" i="5"/>
  <c r="AJ14" i="5"/>
  <c r="AI14" i="5"/>
  <c r="AH14" i="5"/>
  <c r="AG14" i="5"/>
  <c r="AF14" i="5"/>
  <c r="AE14" i="5"/>
  <c r="AD14" i="5"/>
  <c r="AC14" i="5"/>
  <c r="AB14" i="5"/>
  <c r="AA14" i="5"/>
  <c r="Z14" i="5"/>
  <c r="Y14" i="5"/>
  <c r="X14" i="5"/>
  <c r="W14" i="5"/>
  <c r="F14" i="5"/>
  <c r="E14" i="5"/>
  <c r="D14" i="5"/>
  <c r="C14" i="5"/>
  <c r="DK13" i="5"/>
  <c r="DJ13" i="5"/>
  <c r="DI13" i="5"/>
  <c r="DH13" i="5"/>
  <c r="DG13" i="5"/>
  <c r="DF13" i="5"/>
  <c r="DE13" i="5"/>
  <c r="DD13" i="5"/>
  <c r="DC13" i="5"/>
  <c r="DB13" i="5"/>
  <c r="DA13" i="5"/>
  <c r="CZ13" i="5"/>
  <c r="CY13" i="5"/>
  <c r="CX13" i="5"/>
  <c r="CW13" i="5"/>
  <c r="CV13" i="5"/>
  <c r="CU13" i="5"/>
  <c r="CT13" i="5"/>
  <c r="CS13" i="5"/>
  <c r="CR13" i="5"/>
  <c r="CQ13" i="5"/>
  <c r="CP13" i="5"/>
  <c r="CO13" i="5"/>
  <c r="CN13" i="5"/>
  <c r="CM13" i="5"/>
  <c r="CL13" i="5"/>
  <c r="CK13" i="5"/>
  <c r="CJ13" i="5"/>
  <c r="CI13" i="5"/>
  <c r="CH13" i="5"/>
  <c r="CG13" i="5"/>
  <c r="CF13" i="5"/>
  <c r="CE13" i="5"/>
  <c r="CD13" i="5"/>
  <c r="CC13" i="5"/>
  <c r="CB13" i="5"/>
  <c r="CA13" i="5"/>
  <c r="BZ13" i="5"/>
  <c r="BY13" i="5"/>
  <c r="BX13" i="5"/>
  <c r="BW13" i="5"/>
  <c r="BV13" i="5"/>
  <c r="BU13" i="5"/>
  <c r="BT13" i="5"/>
  <c r="BS13" i="5"/>
  <c r="BR13" i="5"/>
  <c r="BQ13" i="5"/>
  <c r="BP13" i="5"/>
  <c r="BO13" i="5"/>
  <c r="BN13" i="5"/>
  <c r="BM13" i="5"/>
  <c r="BL13" i="5"/>
  <c r="BK13" i="5"/>
  <c r="BJ13" i="5"/>
  <c r="BI13" i="5"/>
  <c r="BH13" i="5"/>
  <c r="BG13" i="5"/>
  <c r="BF13" i="5"/>
  <c r="BE13" i="5"/>
  <c r="BD13" i="5"/>
  <c r="BC13" i="5"/>
  <c r="BB13" i="5"/>
  <c r="BA13" i="5"/>
  <c r="AZ13" i="5"/>
  <c r="AY13" i="5"/>
  <c r="AX13" i="5"/>
  <c r="AW13" i="5"/>
  <c r="AV13" i="5"/>
  <c r="AU13" i="5"/>
  <c r="AT13" i="5"/>
  <c r="AS13" i="5"/>
  <c r="AR13" i="5"/>
  <c r="AQ13" i="5"/>
  <c r="AP13" i="5"/>
  <c r="AO13" i="5"/>
  <c r="AN13" i="5"/>
  <c r="AM13" i="5"/>
  <c r="AL13" i="5"/>
  <c r="AK13" i="5"/>
  <c r="AJ13" i="5"/>
  <c r="AI13" i="5"/>
  <c r="AH13" i="5"/>
  <c r="AG13" i="5"/>
  <c r="AF13" i="5"/>
  <c r="AE13" i="5"/>
  <c r="AD13" i="5"/>
  <c r="AC13" i="5"/>
  <c r="AB13" i="5"/>
  <c r="AA13" i="5"/>
  <c r="Z13" i="5"/>
  <c r="Y13" i="5"/>
  <c r="X13" i="5"/>
  <c r="W13" i="5"/>
  <c r="Q13" i="5"/>
  <c r="J13" i="5"/>
  <c r="I13" i="5"/>
  <c r="H13" i="5"/>
  <c r="G13" i="5"/>
  <c r="F13" i="5"/>
  <c r="E13" i="5"/>
  <c r="D13" i="5"/>
  <c r="C13" i="5"/>
  <c r="DK12" i="5"/>
  <c r="DJ12" i="5"/>
  <c r="DI12" i="5"/>
  <c r="DH12" i="5"/>
  <c r="DG12" i="5"/>
  <c r="DF12" i="5"/>
  <c r="DE12" i="5"/>
  <c r="DD12" i="5"/>
  <c r="DC12" i="5"/>
  <c r="DB12" i="5"/>
  <c r="DA12" i="5"/>
  <c r="CZ12" i="5"/>
  <c r="CY12" i="5"/>
  <c r="CX12" i="5"/>
  <c r="CW12" i="5"/>
  <c r="CV12" i="5"/>
  <c r="CU12" i="5"/>
  <c r="CT12" i="5"/>
  <c r="CS12" i="5"/>
  <c r="CR12" i="5"/>
  <c r="CQ12" i="5"/>
  <c r="CP12" i="5"/>
  <c r="CO12" i="5"/>
  <c r="CN12" i="5"/>
  <c r="CM12" i="5"/>
  <c r="CL12" i="5"/>
  <c r="CK12" i="5"/>
  <c r="CJ12" i="5"/>
  <c r="CI12" i="5"/>
  <c r="CH12" i="5"/>
  <c r="CG12" i="5"/>
  <c r="CF12" i="5"/>
  <c r="CE12" i="5"/>
  <c r="CD12" i="5"/>
  <c r="CC12" i="5"/>
  <c r="CB12" i="5"/>
  <c r="CA12" i="5"/>
  <c r="BZ12" i="5"/>
  <c r="BY12" i="5"/>
  <c r="BX12" i="5"/>
  <c r="BW12" i="5"/>
  <c r="BV12" i="5"/>
  <c r="BU12" i="5"/>
  <c r="BT12" i="5"/>
  <c r="BS12" i="5"/>
  <c r="BR12" i="5"/>
  <c r="BQ12" i="5"/>
  <c r="BP12" i="5"/>
  <c r="BO12" i="5"/>
  <c r="BN12" i="5"/>
  <c r="BM12" i="5"/>
  <c r="BL12" i="5"/>
  <c r="BK12" i="5"/>
  <c r="BJ12" i="5"/>
  <c r="BI12" i="5"/>
  <c r="BH12" i="5"/>
  <c r="BG12" i="5"/>
  <c r="BF12" i="5"/>
  <c r="BE12" i="5"/>
  <c r="BD12" i="5"/>
  <c r="BC12" i="5"/>
  <c r="BB12" i="5"/>
  <c r="BA12" i="5"/>
  <c r="AZ12" i="5"/>
  <c r="AY12" i="5"/>
  <c r="AX12" i="5"/>
  <c r="AW12" i="5"/>
  <c r="AV12" i="5"/>
  <c r="AU12" i="5"/>
  <c r="AT12" i="5"/>
  <c r="AS12" i="5"/>
  <c r="AR12" i="5"/>
  <c r="AQ12" i="5"/>
  <c r="AP12" i="5"/>
  <c r="AO12" i="5"/>
  <c r="AN12" i="5"/>
  <c r="AM12" i="5"/>
  <c r="AL12" i="5"/>
  <c r="AK12" i="5"/>
  <c r="AJ12" i="5"/>
  <c r="AI12" i="5"/>
  <c r="AH12" i="5"/>
  <c r="AG12" i="5"/>
  <c r="AF12" i="5"/>
  <c r="AE12" i="5"/>
  <c r="AD12" i="5"/>
  <c r="AC12" i="5"/>
  <c r="AB12" i="5"/>
  <c r="AA12" i="5"/>
  <c r="Z12" i="5"/>
  <c r="Y12" i="5"/>
  <c r="X12" i="5"/>
  <c r="W12" i="5"/>
  <c r="Q12" i="5"/>
  <c r="J12" i="5"/>
  <c r="I12" i="5"/>
  <c r="H12" i="5"/>
  <c r="G12" i="5"/>
  <c r="F12" i="5"/>
  <c r="E12" i="5"/>
  <c r="D12" i="5"/>
  <c r="C12" i="5"/>
  <c r="DK11" i="5"/>
  <c r="DJ11" i="5"/>
  <c r="DI11" i="5"/>
  <c r="DH11" i="5"/>
  <c r="DG11" i="5"/>
  <c r="DF11" i="5"/>
  <c r="DE11" i="5"/>
  <c r="DD11" i="5"/>
  <c r="DC11" i="5"/>
  <c r="DB11" i="5"/>
  <c r="DA11" i="5"/>
  <c r="CZ11" i="5"/>
  <c r="CY11" i="5"/>
  <c r="CX11" i="5"/>
  <c r="CW11" i="5"/>
  <c r="CV11" i="5"/>
  <c r="CU11" i="5"/>
  <c r="CT11" i="5"/>
  <c r="CS11" i="5"/>
  <c r="CR11" i="5"/>
  <c r="CQ11" i="5"/>
  <c r="CP11" i="5"/>
  <c r="CO11" i="5"/>
  <c r="CN11" i="5"/>
  <c r="CM11" i="5"/>
  <c r="CL11" i="5"/>
  <c r="CK11" i="5"/>
  <c r="CJ11" i="5"/>
  <c r="CI11" i="5"/>
  <c r="CH11" i="5"/>
  <c r="CG11" i="5"/>
  <c r="CF11" i="5"/>
  <c r="CE11" i="5"/>
  <c r="CD11" i="5"/>
  <c r="CC11" i="5"/>
  <c r="CB11" i="5"/>
  <c r="CA11" i="5"/>
  <c r="BZ11" i="5"/>
  <c r="BY11" i="5"/>
  <c r="BX11" i="5"/>
  <c r="BW11" i="5"/>
  <c r="BV11" i="5"/>
  <c r="BU11" i="5"/>
  <c r="BT11" i="5"/>
  <c r="BS11" i="5"/>
  <c r="BR11" i="5"/>
  <c r="BQ11" i="5"/>
  <c r="BP11" i="5"/>
  <c r="BO11" i="5"/>
  <c r="BN11" i="5"/>
  <c r="BM11" i="5"/>
  <c r="BL11" i="5"/>
  <c r="BK11" i="5"/>
  <c r="BJ11" i="5"/>
  <c r="BI11" i="5"/>
  <c r="BH11" i="5"/>
  <c r="BG11" i="5"/>
  <c r="BF11" i="5"/>
  <c r="BE11" i="5"/>
  <c r="BD11" i="5"/>
  <c r="BC11" i="5"/>
  <c r="BB11" i="5"/>
  <c r="BA11" i="5"/>
  <c r="AZ11" i="5"/>
  <c r="AY11" i="5"/>
  <c r="AX11" i="5"/>
  <c r="AW11" i="5"/>
  <c r="AV11" i="5"/>
  <c r="AU11" i="5"/>
  <c r="AT11" i="5"/>
  <c r="AS11" i="5"/>
  <c r="AR11" i="5"/>
  <c r="AQ11" i="5"/>
  <c r="AP11" i="5"/>
  <c r="AO11" i="5"/>
  <c r="AN11" i="5"/>
  <c r="AM11" i="5"/>
  <c r="AL11" i="5"/>
  <c r="AK11" i="5"/>
  <c r="AJ11" i="5"/>
  <c r="AI11" i="5"/>
  <c r="AH11" i="5"/>
  <c r="AG11" i="5"/>
  <c r="AF11" i="5"/>
  <c r="AE11" i="5"/>
  <c r="AD11" i="5"/>
  <c r="AC11" i="5"/>
  <c r="AB11" i="5"/>
  <c r="AA11" i="5"/>
  <c r="Z11" i="5"/>
  <c r="Y11" i="5"/>
  <c r="X11" i="5"/>
  <c r="W11" i="5"/>
  <c r="Q11" i="5"/>
  <c r="J11" i="5"/>
  <c r="I11" i="5"/>
  <c r="H11" i="5"/>
  <c r="G11" i="5"/>
  <c r="F11" i="5"/>
  <c r="E11" i="5"/>
  <c r="D11" i="5"/>
  <c r="C11" i="5"/>
  <c r="C69" i="5"/>
  <c r="D69" i="5"/>
  <c r="D38" i="5"/>
  <c r="G41" i="5"/>
  <c r="C41" i="5"/>
  <c r="J41" i="5"/>
  <c r="GV40" i="5"/>
  <c r="I40" i="5"/>
  <c r="I41" i="5"/>
  <c r="GV38" i="5"/>
  <c r="C39" i="5"/>
  <c r="D39" i="5"/>
  <c r="H41" i="5"/>
  <c r="H40" i="5"/>
  <c r="E38" i="5"/>
  <c r="K41" i="5"/>
  <c r="D41" i="5"/>
  <c r="E39" i="5"/>
  <c r="GU40" i="5"/>
  <c r="GU38" i="5"/>
  <c r="F40" i="5"/>
  <c r="G40" i="5"/>
  <c r="L41" i="5"/>
  <c r="F41" i="5"/>
  <c r="C40" i="5"/>
  <c r="M41" i="5"/>
  <c r="E41" i="5"/>
  <c r="C38" i="5"/>
  <c r="E40" i="5"/>
  <c r="GT38" i="5"/>
  <c r="D40" i="5"/>
  <c r="GR57" i="5" l="1"/>
  <c r="GV57" i="5"/>
  <c r="GU57" i="5"/>
  <c r="E65" i="20"/>
  <c r="E49" i="20"/>
  <c r="E33" i="20"/>
  <c r="E17" i="20"/>
  <c r="E64" i="20"/>
  <c r="E48" i="20"/>
  <c r="E32" i="20"/>
  <c r="E16" i="20"/>
  <c r="E63" i="20"/>
  <c r="E55" i="20"/>
  <c r="E47" i="20"/>
  <c r="E39" i="20"/>
  <c r="E31" i="20"/>
  <c r="E23" i="20"/>
  <c r="E15" i="20"/>
  <c r="E7" i="20"/>
  <c r="C66" i="20"/>
  <c r="C58" i="20"/>
  <c r="C26" i="20"/>
  <c r="C18" i="20"/>
  <c r="E2" i="20"/>
  <c r="E62" i="20"/>
  <c r="E54" i="20"/>
  <c r="E46" i="20"/>
  <c r="E38" i="20"/>
  <c r="E30" i="20"/>
  <c r="E22" i="20"/>
  <c r="E14" i="20"/>
  <c r="E6" i="20"/>
  <c r="C41" i="20"/>
  <c r="C17" i="20"/>
  <c r="C23" i="20"/>
  <c r="C52" i="20"/>
  <c r="C44" i="20"/>
  <c r="C20" i="20"/>
  <c r="C12" i="20"/>
  <c r="C4" i="20"/>
  <c r="C7" i="20"/>
  <c r="C2" i="20"/>
  <c r="C38" i="20"/>
  <c r="C30" i="20"/>
  <c r="C22" i="20"/>
  <c r="C63" i="20"/>
  <c r="C53" i="20"/>
  <c r="C45" i="20"/>
  <c r="C37" i="20"/>
  <c r="GM35" i="5"/>
  <c r="GL35" i="5"/>
  <c r="GM34" i="5"/>
  <c r="GM29" i="5"/>
  <c r="C74" i="20"/>
  <c r="GL34" i="5"/>
  <c r="GL32" i="5"/>
  <c r="AZ54" i="5"/>
  <c r="T28" i="5"/>
  <c r="GS57" i="5"/>
  <c r="E28" i="5"/>
  <c r="FE62" i="5"/>
  <c r="EG62" i="5"/>
  <c r="DO50" i="5"/>
  <c r="FS50" i="5"/>
  <c r="CO28" i="5"/>
  <c r="EL33" i="5"/>
  <c r="DF50" i="5"/>
  <c r="AU62" i="5"/>
  <c r="DO62" i="5"/>
  <c r="BX29" i="5"/>
  <c r="U54" i="5"/>
  <c r="DF54" i="5"/>
  <c r="CR62" i="5"/>
  <c r="ER54" i="5"/>
  <c r="BQ28" i="5"/>
  <c r="U29" i="5"/>
  <c r="DB29" i="5"/>
  <c r="DE29" i="5"/>
  <c r="M28" i="5"/>
  <c r="Y54" i="5"/>
  <c r="BE54" i="5"/>
  <c r="CK54" i="5"/>
  <c r="CS54" i="5"/>
  <c r="DI54" i="5"/>
  <c r="FM54" i="5"/>
  <c r="BU29" i="5"/>
  <c r="FW62" i="5"/>
  <c r="FO62" i="5"/>
  <c r="FG62" i="5"/>
  <c r="EY62" i="5"/>
  <c r="EQ62" i="5"/>
  <c r="EA62" i="5"/>
  <c r="DS62" i="5"/>
  <c r="GG62" i="5"/>
  <c r="FJ28" i="5"/>
  <c r="GK34" i="5"/>
  <c r="I54" i="5"/>
  <c r="DU28" i="5"/>
  <c r="EP53" i="5"/>
  <c r="GK32" i="5"/>
  <c r="EK28" i="5"/>
  <c r="FL53" i="5"/>
  <c r="AJ57" i="5"/>
  <c r="BV29" i="5"/>
  <c r="T54" i="5"/>
  <c r="AB54" i="5"/>
  <c r="J53" i="5"/>
  <c r="AH53" i="5"/>
  <c r="AP53" i="5"/>
  <c r="CT53" i="5"/>
  <c r="DJ53" i="5"/>
  <c r="I50" i="5"/>
  <c r="AK57" i="5"/>
  <c r="AD57" i="5"/>
  <c r="BR62" i="5"/>
  <c r="BZ62" i="5"/>
  <c r="FY54" i="5"/>
  <c r="BW50" i="5"/>
  <c r="R29" i="5"/>
  <c r="EC28" i="5"/>
  <c r="AM62" i="5"/>
  <c r="BC62" i="5"/>
  <c r="BK62" i="5"/>
  <c r="N50" i="5"/>
  <c r="C54" i="20"/>
  <c r="DU29" i="5"/>
  <c r="CW62" i="5"/>
  <c r="EC29" i="5"/>
  <c r="BA35" i="5"/>
  <c r="BQ35" i="5"/>
  <c r="GE62" i="5"/>
  <c r="C28" i="5"/>
  <c r="AT62" i="5"/>
  <c r="L29" i="5"/>
  <c r="M54" i="5"/>
  <c r="BA54" i="5"/>
  <c r="FI54" i="5"/>
  <c r="BO53" i="5"/>
  <c r="EA53" i="5"/>
  <c r="FW53" i="5"/>
  <c r="BS50" i="5"/>
  <c r="CI50" i="5"/>
  <c r="D57" i="5"/>
  <c r="CW29" i="5"/>
  <c r="CV29" i="5"/>
  <c r="BW28" i="5"/>
  <c r="BY29" i="5"/>
  <c r="BI28" i="5"/>
  <c r="AC57" i="5"/>
  <c r="BI57" i="5"/>
  <c r="AC54" i="5"/>
  <c r="CO54" i="5"/>
  <c r="AA53" i="5"/>
  <c r="CM53" i="5"/>
  <c r="L57" i="5"/>
  <c r="AK28" i="5"/>
  <c r="EN28" i="5"/>
  <c r="CG29" i="5"/>
  <c r="AS29" i="5"/>
  <c r="CK32" i="5"/>
  <c r="AT54" i="5"/>
  <c r="BZ54" i="5"/>
  <c r="FX62" i="5"/>
  <c r="J57" i="5"/>
  <c r="BB62" i="5"/>
  <c r="CP62" i="5"/>
  <c r="AQ53" i="5"/>
  <c r="AM50" i="5"/>
  <c r="W57" i="5"/>
  <c r="FF29" i="5"/>
  <c r="EI28" i="5"/>
  <c r="DK28" i="5"/>
  <c r="AD62" i="5"/>
  <c r="BO29" i="5"/>
  <c r="BG28" i="5"/>
  <c r="D28" i="5"/>
  <c r="CE28" i="5"/>
  <c r="BQ54" i="5"/>
  <c r="EC54" i="5"/>
  <c r="FA54" i="5"/>
  <c r="AY53" i="5"/>
  <c r="W50" i="5"/>
  <c r="AE57" i="5"/>
  <c r="DM28" i="5"/>
  <c r="AC29" i="5"/>
  <c r="DD29" i="5"/>
  <c r="DL29" i="5"/>
  <c r="Z53" i="5"/>
  <c r="BN53" i="5"/>
  <c r="DZ53" i="5"/>
  <c r="EX53" i="5"/>
  <c r="CH50" i="5"/>
  <c r="CX57" i="5"/>
  <c r="AD54" i="5"/>
  <c r="DV54" i="5"/>
  <c r="FR54" i="5"/>
  <c r="DW62" i="5"/>
  <c r="FS62" i="5"/>
  <c r="AR29" i="5"/>
  <c r="G32" i="5"/>
  <c r="AP33" i="5"/>
  <c r="FS29" i="5"/>
  <c r="AQ33" i="5"/>
  <c r="AY32" i="5"/>
  <c r="DC32" i="5"/>
  <c r="DK32" i="5"/>
  <c r="AG34" i="5"/>
  <c r="AO34" i="5"/>
  <c r="AW34" i="5"/>
  <c r="BE34" i="5"/>
  <c r="BU34" i="5"/>
  <c r="CK34" i="5"/>
  <c r="CS34" i="5"/>
  <c r="DA34" i="5"/>
  <c r="DD34" i="5"/>
  <c r="C62" i="5"/>
  <c r="S62" i="5"/>
  <c r="AA62" i="5"/>
  <c r="CU62" i="5"/>
  <c r="EX62" i="5"/>
  <c r="EH62" i="5"/>
  <c r="R35" i="5"/>
  <c r="S33" i="5"/>
  <c r="BR54" i="5"/>
  <c r="FJ54" i="5"/>
  <c r="DH50" i="5"/>
  <c r="N62" i="5"/>
  <c r="EM62" i="5"/>
  <c r="AH32" i="5"/>
  <c r="BF33" i="5"/>
  <c r="AJ28" i="5"/>
  <c r="BH28" i="5"/>
  <c r="FE29" i="5"/>
  <c r="FD28" i="5"/>
  <c r="CF28" i="5"/>
  <c r="AZ29" i="5"/>
  <c r="BB33" i="5"/>
  <c r="E33" i="5"/>
  <c r="BL33" i="5"/>
  <c r="BX62" i="5"/>
  <c r="AC35" i="5"/>
  <c r="BI35" i="5"/>
  <c r="CH54" i="5"/>
  <c r="DN54" i="5"/>
  <c r="FB54" i="5"/>
  <c r="F62" i="5"/>
  <c r="FC62" i="5"/>
  <c r="EJ28" i="5"/>
  <c r="V28" i="5"/>
  <c r="AX33" i="5"/>
  <c r="CD32" i="5"/>
  <c r="EJ29" i="5"/>
  <c r="FE28" i="5"/>
  <c r="EH29" i="5"/>
  <c r="BU53" i="5"/>
  <c r="DI53" i="5"/>
  <c r="DY53" i="5"/>
  <c r="EG53" i="5"/>
  <c r="EW53" i="5"/>
  <c r="S50" i="5"/>
  <c r="AC50" i="5"/>
  <c r="AS50" i="5"/>
  <c r="BI50" i="5"/>
  <c r="BQ50" i="5"/>
  <c r="CG50" i="5"/>
  <c r="CW50" i="5"/>
  <c r="T57" i="5"/>
  <c r="AS57" i="5"/>
  <c r="BA57" i="5"/>
  <c r="BQ57" i="5"/>
  <c r="CG57" i="5"/>
  <c r="CO57" i="5"/>
  <c r="CW57" i="5"/>
  <c r="U62" i="5"/>
  <c r="BI62" i="5"/>
  <c r="FL62" i="5"/>
  <c r="EF62" i="5"/>
  <c r="GV29" i="5"/>
  <c r="Y35" i="5"/>
  <c r="BU35" i="5"/>
  <c r="DI28" i="5"/>
  <c r="CD28" i="5"/>
  <c r="CP33" i="5"/>
  <c r="DN53" i="5"/>
  <c r="ED53" i="5"/>
  <c r="AP50" i="5"/>
  <c r="BF50" i="5"/>
  <c r="BN50" i="5"/>
  <c r="BV50" i="5"/>
  <c r="DB50" i="5"/>
  <c r="DJ50" i="5"/>
  <c r="CL57" i="5"/>
  <c r="C24" i="20"/>
  <c r="EV35" i="5"/>
  <c r="FF32" i="5"/>
  <c r="FD35" i="5"/>
  <c r="FT57" i="5"/>
  <c r="FL35" i="5"/>
  <c r="FQ35" i="5"/>
  <c r="EI29" i="5"/>
  <c r="EB28" i="5"/>
  <c r="AQ28" i="5"/>
  <c r="X32" i="5"/>
  <c r="CJ32" i="5"/>
  <c r="AJ54" i="5"/>
  <c r="AR54" i="5"/>
  <c r="BX54" i="5"/>
  <c r="DT54" i="5"/>
  <c r="EJ54" i="5"/>
  <c r="EQ54" i="5"/>
  <c r="EZ54" i="5"/>
  <c r="Z35" i="5"/>
  <c r="AH35" i="5"/>
  <c r="AX35" i="5"/>
  <c r="BF35" i="5"/>
  <c r="BN35" i="5"/>
  <c r="BV35" i="5"/>
  <c r="CD35" i="5"/>
  <c r="CL35" i="5"/>
  <c r="CT35" i="5"/>
  <c r="DB35" i="5"/>
  <c r="GR35" i="5"/>
  <c r="DK62" i="5"/>
  <c r="BC34" i="5"/>
  <c r="EH57" i="5"/>
  <c r="EP35" i="5"/>
  <c r="EU28" i="5"/>
  <c r="CG62" i="5"/>
  <c r="EB29" i="5"/>
  <c r="DS28" i="5"/>
  <c r="AI28" i="5"/>
  <c r="X35" i="5"/>
  <c r="AF35" i="5"/>
  <c r="AN35" i="5"/>
  <c r="AV35" i="5"/>
  <c r="BD35" i="5"/>
  <c r="BL35" i="5"/>
  <c r="BT35" i="5"/>
  <c r="CB35" i="5"/>
  <c r="CJ35" i="5"/>
  <c r="CR35" i="5"/>
  <c r="CZ35" i="5"/>
  <c r="GJ34" i="5"/>
  <c r="GJ32" i="5"/>
  <c r="DV62" i="5"/>
  <c r="ED62" i="5"/>
  <c r="EC33" i="5"/>
  <c r="EL62" i="5"/>
  <c r="FI33" i="5"/>
  <c r="FN62" i="5"/>
  <c r="FV62" i="5"/>
  <c r="FJ29" i="5"/>
  <c r="EB32" i="5"/>
  <c r="EO29" i="5"/>
  <c r="BC28" i="5"/>
  <c r="AR57" i="5"/>
  <c r="CO62" i="5"/>
  <c r="R50" i="5"/>
  <c r="DS29" i="5"/>
  <c r="Z28" i="5"/>
  <c r="EZ29" i="5"/>
  <c r="DG50" i="5"/>
  <c r="H62" i="5"/>
  <c r="AN62" i="5"/>
  <c r="AV62" i="5"/>
  <c r="AJ35" i="5"/>
  <c r="BX35" i="5"/>
  <c r="C32" i="20"/>
  <c r="C31" i="20"/>
  <c r="EV28" i="5"/>
  <c r="C10" i="20"/>
  <c r="EA28" i="5"/>
  <c r="EA29" i="5"/>
  <c r="EN29" i="5"/>
  <c r="EW54" i="5"/>
  <c r="C16" i="20"/>
  <c r="EG29" i="5"/>
  <c r="C9" i="20"/>
  <c r="DZ28" i="5"/>
  <c r="DZ29" i="5"/>
  <c r="C15" i="20"/>
  <c r="EF29" i="5"/>
  <c r="EF28" i="5"/>
  <c r="GS29" i="5"/>
  <c r="GS28" i="5"/>
  <c r="BD62" i="5"/>
  <c r="BT62" i="5"/>
  <c r="CJ62" i="5"/>
  <c r="CZ62" i="5"/>
  <c r="D53" i="5"/>
  <c r="L53" i="5"/>
  <c r="T53" i="5"/>
  <c r="AB53" i="5"/>
  <c r="AJ53" i="5"/>
  <c r="AR53" i="5"/>
  <c r="AZ53" i="5"/>
  <c r="BH53" i="5"/>
  <c r="BP53" i="5"/>
  <c r="BX53" i="5"/>
  <c r="CF53" i="5"/>
  <c r="CN53" i="5"/>
  <c r="CV53" i="5"/>
  <c r="DD53" i="5"/>
  <c r="DL53" i="5"/>
  <c r="DT53" i="5"/>
  <c r="EJ53" i="5"/>
  <c r="ER53" i="5"/>
  <c r="EZ53" i="5"/>
  <c r="FH53" i="5"/>
  <c r="FP53" i="5"/>
  <c r="FX53" i="5"/>
  <c r="K50" i="5"/>
  <c r="X50" i="5"/>
  <c r="AF50" i="5"/>
  <c r="AN50" i="5"/>
  <c r="AV50" i="5"/>
  <c r="BD50" i="5"/>
  <c r="BL50" i="5"/>
  <c r="BT50" i="5"/>
  <c r="CB50" i="5"/>
  <c r="CJ50" i="5"/>
  <c r="CR50" i="5"/>
  <c r="CZ50" i="5"/>
  <c r="E57" i="5"/>
  <c r="M57" i="5"/>
  <c r="X57" i="5"/>
  <c r="AF57" i="5"/>
  <c r="AN57" i="5"/>
  <c r="AV57" i="5"/>
  <c r="BD57" i="5"/>
  <c r="BL57" i="5"/>
  <c r="BT57" i="5"/>
  <c r="CB57" i="5"/>
  <c r="CJ57" i="5"/>
  <c r="CR57" i="5"/>
  <c r="CZ57" i="5"/>
  <c r="DH57" i="5"/>
  <c r="CA28" i="5"/>
  <c r="CA29" i="5"/>
  <c r="AO35" i="5"/>
  <c r="BL62" i="5"/>
  <c r="CB62" i="5"/>
  <c r="DH62" i="5"/>
  <c r="FQ62" i="5"/>
  <c r="FA62" i="5"/>
  <c r="EH28" i="5"/>
  <c r="AT28" i="5"/>
  <c r="G54" i="5"/>
  <c r="O54" i="5"/>
  <c r="W54" i="5"/>
  <c r="AE54" i="5"/>
  <c r="AM54" i="5"/>
  <c r="AU54" i="5"/>
  <c r="BC54" i="5"/>
  <c r="BK54" i="5"/>
  <c r="BS54" i="5"/>
  <c r="CA54" i="5"/>
  <c r="CI54" i="5"/>
  <c r="CQ54" i="5"/>
  <c r="CY54" i="5"/>
  <c r="DG54" i="5"/>
  <c r="DO54" i="5"/>
  <c r="DW54" i="5"/>
  <c r="EE54" i="5"/>
  <c r="EM54" i="5"/>
  <c r="EU54" i="5"/>
  <c r="FC54" i="5"/>
  <c r="FK54" i="5"/>
  <c r="FS54" i="5"/>
  <c r="DR62" i="5"/>
  <c r="CI34" i="5"/>
  <c r="CT34" i="5"/>
  <c r="EX50" i="5"/>
  <c r="FN50" i="5"/>
  <c r="EZ28" i="5"/>
  <c r="J32" i="5"/>
  <c r="AC32" i="5"/>
  <c r="AK32" i="5"/>
  <c r="AS32" i="5"/>
  <c r="BA32" i="5"/>
  <c r="BI33" i="5"/>
  <c r="CG32" i="5"/>
  <c r="CO32" i="5"/>
  <c r="CW32" i="5"/>
  <c r="DE33" i="5"/>
  <c r="CI33" i="5"/>
  <c r="CQ33" i="5"/>
  <c r="Y33" i="5"/>
  <c r="BM33" i="5"/>
  <c r="F34" i="5"/>
  <c r="AL34" i="5"/>
  <c r="AT34" i="5"/>
  <c r="BB34" i="5"/>
  <c r="BR34" i="5"/>
  <c r="BZ34" i="5"/>
  <c r="CP34" i="5"/>
  <c r="DF34" i="5"/>
  <c r="J54" i="5"/>
  <c r="Z54" i="5"/>
  <c r="AP54" i="5"/>
  <c r="BF54" i="5"/>
  <c r="BN54" i="5"/>
  <c r="BV54" i="5"/>
  <c r="CD54" i="5"/>
  <c r="CD64" i="5" s="1"/>
  <c r="CU54" i="5"/>
  <c r="DC54" i="5"/>
  <c r="DK54" i="5"/>
  <c r="DS54" i="5"/>
  <c r="DZ54" i="5"/>
  <c r="EY54" i="5"/>
  <c r="O53" i="5"/>
  <c r="X53" i="5"/>
  <c r="AM53" i="5"/>
  <c r="AU53" i="5"/>
  <c r="EM53" i="5"/>
  <c r="F50" i="5"/>
  <c r="BX50" i="5"/>
  <c r="AI57" i="5"/>
  <c r="AY57" i="5"/>
  <c r="CU57" i="5"/>
  <c r="S57" i="5"/>
  <c r="BH57" i="5"/>
  <c r="CV57" i="5"/>
  <c r="AR62" i="5"/>
  <c r="AS35" i="5"/>
  <c r="BY35" i="5"/>
  <c r="FZ54" i="5"/>
  <c r="FZ53" i="5"/>
  <c r="GP53" i="5"/>
  <c r="EW62" i="5"/>
  <c r="AG29" i="5"/>
  <c r="M62" i="5"/>
  <c r="AC62" i="5"/>
  <c r="DM62" i="5"/>
  <c r="CC28" i="5"/>
  <c r="BM29" i="5"/>
  <c r="EK29" i="5"/>
  <c r="Y29" i="5"/>
  <c r="C39" i="20"/>
  <c r="CC34" i="5"/>
  <c r="AK62" i="5"/>
  <c r="BQ62" i="5"/>
  <c r="BE28" i="5"/>
  <c r="CS28" i="5"/>
  <c r="F54" i="5"/>
  <c r="N54" i="5"/>
  <c r="V54" i="5"/>
  <c r="AL54" i="5"/>
  <c r="BB54" i="5"/>
  <c r="CP54" i="5"/>
  <c r="CX54" i="5"/>
  <c r="ED54" i="5"/>
  <c r="ET54" i="5"/>
  <c r="CU53" i="5"/>
  <c r="DC53" i="5"/>
  <c r="DK53" i="5"/>
  <c r="FG53" i="5"/>
  <c r="FO53" i="5"/>
  <c r="J50" i="5"/>
  <c r="AU50" i="5"/>
  <c r="BC50" i="5"/>
  <c r="CA50" i="5"/>
  <c r="CQ50" i="5"/>
  <c r="CY50" i="5"/>
  <c r="GB29" i="5"/>
  <c r="GU62" i="5"/>
  <c r="DP62" i="5"/>
  <c r="DX35" i="5"/>
  <c r="EV57" i="5"/>
  <c r="FI35" i="5"/>
  <c r="GE35" i="5"/>
  <c r="GR28" i="5"/>
  <c r="FV35" i="5"/>
  <c r="DT34" i="5"/>
  <c r="AA54" i="5"/>
  <c r="EM28" i="5"/>
  <c r="I33" i="5"/>
  <c r="AR32" i="5"/>
  <c r="AZ33" i="5"/>
  <c r="BH33" i="5"/>
  <c r="BX33" i="5"/>
  <c r="CN32" i="5"/>
  <c r="EC53" i="5"/>
  <c r="Y62" i="5"/>
  <c r="AG62" i="5"/>
  <c r="BE62" i="5"/>
  <c r="BM62" i="5"/>
  <c r="BU62" i="5"/>
  <c r="CK62" i="5"/>
  <c r="DA62" i="5"/>
  <c r="DI62" i="5"/>
  <c r="DQ62" i="5"/>
  <c r="EZ62" i="5"/>
  <c r="ER62" i="5"/>
  <c r="EB62" i="5"/>
  <c r="O29" i="5"/>
  <c r="O28" i="5"/>
  <c r="AE29" i="5"/>
  <c r="AE28" i="5"/>
  <c r="DO28" i="5"/>
  <c r="DO29" i="5"/>
  <c r="C55" i="20"/>
  <c r="FT28" i="5"/>
  <c r="FT29" i="5"/>
  <c r="C33" i="20"/>
  <c r="EX28" i="5"/>
  <c r="FY62" i="5"/>
  <c r="BG54" i="5"/>
  <c r="CE54" i="5"/>
  <c r="GE53" i="5"/>
  <c r="FX32" i="5"/>
  <c r="EM29" i="5"/>
  <c r="C27" i="20"/>
  <c r="ER29" i="5"/>
  <c r="ER28" i="5"/>
  <c r="CH34" i="5"/>
  <c r="CX34" i="5"/>
  <c r="Z57" i="5"/>
  <c r="AH57" i="5"/>
  <c r="AP57" i="5"/>
  <c r="AX57" i="5"/>
  <c r="BF57" i="5"/>
  <c r="BN57" i="5"/>
  <c r="BV57" i="5"/>
  <c r="DB57" i="5"/>
  <c r="DJ57" i="5"/>
  <c r="R62" i="5"/>
  <c r="BV62" i="5"/>
  <c r="C47" i="20"/>
  <c r="FL28" i="5"/>
  <c r="FL29" i="5"/>
  <c r="EQ29" i="5"/>
  <c r="EQ28" i="5"/>
  <c r="AI54" i="5"/>
  <c r="AH54" i="5"/>
  <c r="C71" i="20"/>
  <c r="GJ28" i="5"/>
  <c r="FS57" i="5"/>
  <c r="GJ29" i="5"/>
  <c r="DV32" i="5"/>
  <c r="AG54" i="5"/>
  <c r="AI62" i="5"/>
  <c r="AQ62" i="5"/>
  <c r="AY62" i="5"/>
  <c r="BG62" i="5"/>
  <c r="BO62" i="5"/>
  <c r="BW62" i="5"/>
  <c r="CE62" i="5"/>
  <c r="CM62" i="5"/>
  <c r="DC62" i="5"/>
  <c r="I28" i="5"/>
  <c r="I29" i="5"/>
  <c r="Q29" i="5"/>
  <c r="Q28" i="5"/>
  <c r="CK29" i="5"/>
  <c r="CK28" i="5"/>
  <c r="DA28" i="5"/>
  <c r="DA29" i="5"/>
  <c r="DQ29" i="5"/>
  <c r="DQ28" i="5"/>
  <c r="GK57" i="5"/>
  <c r="GQ28" i="5"/>
  <c r="GQ29" i="5"/>
  <c r="C46" i="20"/>
  <c r="FK28" i="5"/>
  <c r="FK29" i="5"/>
  <c r="EP54" i="5"/>
  <c r="BC53" i="5"/>
  <c r="BS53" i="5"/>
  <c r="CQ53" i="5"/>
  <c r="DO53" i="5"/>
  <c r="EU53" i="5"/>
  <c r="FS53" i="5"/>
  <c r="AY50" i="5"/>
  <c r="DC50" i="5"/>
  <c r="H57" i="5"/>
  <c r="BW57" i="5"/>
  <c r="DC57" i="5"/>
  <c r="DY62" i="5"/>
  <c r="EF33" i="5"/>
  <c r="GD50" i="5"/>
  <c r="FT53" i="5"/>
  <c r="BJ32" i="5"/>
  <c r="FM57" i="5"/>
  <c r="AY29" i="5"/>
  <c r="BF28" i="5"/>
  <c r="DJ29" i="5"/>
  <c r="Z34" i="5"/>
  <c r="AH34" i="5"/>
  <c r="AP34" i="5"/>
  <c r="AX34" i="5"/>
  <c r="BF34" i="5"/>
  <c r="BN34" i="5"/>
  <c r="BV34" i="5"/>
  <c r="CD34" i="5"/>
  <c r="CL34" i="5"/>
  <c r="DB34" i="5"/>
  <c r="BY57" i="5"/>
  <c r="DE57" i="5"/>
  <c r="DM57" i="5"/>
  <c r="K62" i="5"/>
  <c r="GT35" i="5"/>
  <c r="GN62" i="5"/>
  <c r="GV62" i="5"/>
  <c r="P50" i="5"/>
  <c r="K35" i="5"/>
  <c r="EC34" i="5"/>
  <c r="EA35" i="5"/>
  <c r="EN62" i="5"/>
  <c r="ES50" i="5"/>
  <c r="FA32" i="5"/>
  <c r="FD32" i="5"/>
  <c r="GC57" i="5"/>
  <c r="FV54" i="5"/>
  <c r="BK53" i="5"/>
  <c r="CI53" i="5"/>
  <c r="DG53" i="5"/>
  <c r="EE53" i="5"/>
  <c r="FC53" i="5"/>
  <c r="AI50" i="5"/>
  <c r="BG50" i="5"/>
  <c r="CE50" i="5"/>
  <c r="CU50" i="5"/>
  <c r="R57" i="5"/>
  <c r="AQ57" i="5"/>
  <c r="BO57" i="5"/>
  <c r="CM57" i="5"/>
  <c r="DK57" i="5"/>
  <c r="AB62" i="5"/>
  <c r="CF62" i="5"/>
  <c r="DD62" i="5"/>
  <c r="BN28" i="5"/>
  <c r="DR29" i="5"/>
  <c r="ED57" i="5"/>
  <c r="FP50" i="5"/>
  <c r="DT28" i="5"/>
  <c r="AA28" i="5"/>
  <c r="FR28" i="5"/>
  <c r="DC29" i="5"/>
  <c r="X33" i="5"/>
  <c r="AF32" i="5"/>
  <c r="AV33" i="5"/>
  <c r="BD32" i="5"/>
  <c r="BL32" i="5"/>
  <c r="BT32" i="5"/>
  <c r="CB33" i="5"/>
  <c r="CJ33" i="5"/>
  <c r="CR32" i="5"/>
  <c r="CZ32" i="5"/>
  <c r="DH32" i="5"/>
  <c r="CF33" i="5"/>
  <c r="CU34" i="5"/>
  <c r="BS57" i="5"/>
  <c r="CI57" i="5"/>
  <c r="CQ57" i="5"/>
  <c r="CA62" i="5"/>
  <c r="AB35" i="5"/>
  <c r="CF35" i="5"/>
  <c r="GC62" i="5"/>
  <c r="GK62" i="5"/>
  <c r="GS62" i="5"/>
  <c r="ES34" i="5"/>
  <c r="FF54" i="5"/>
  <c r="G53" i="5"/>
  <c r="AE53" i="5"/>
  <c r="CA53" i="5"/>
  <c r="CY53" i="5"/>
  <c r="DW53" i="5"/>
  <c r="FK53" i="5"/>
  <c r="AQ50" i="5"/>
  <c r="BO50" i="5"/>
  <c r="CM50" i="5"/>
  <c r="DK50" i="5"/>
  <c r="AA57" i="5"/>
  <c r="BG57" i="5"/>
  <c r="CE57" i="5"/>
  <c r="GM53" i="5"/>
  <c r="DY35" i="5"/>
  <c r="BP50" i="5"/>
  <c r="FE35" i="5"/>
  <c r="FU62" i="5"/>
  <c r="FZ33" i="5"/>
  <c r="DT29" i="5"/>
  <c r="S28" i="5"/>
  <c r="FR29" i="5"/>
  <c r="CU29" i="5"/>
  <c r="GN35" i="5"/>
  <c r="K33" i="5"/>
  <c r="J35" i="5"/>
  <c r="L32" i="5"/>
  <c r="DL34" i="5"/>
  <c r="DT50" i="5"/>
  <c r="DV33" i="5"/>
  <c r="EU32" i="5"/>
  <c r="FA57" i="5"/>
  <c r="FA35" i="5"/>
  <c r="FY32" i="5"/>
  <c r="GC32" i="5"/>
  <c r="FX35" i="5"/>
  <c r="BF32" i="5"/>
  <c r="BO54" i="5"/>
  <c r="K54" i="5"/>
  <c r="EG28" i="5"/>
  <c r="DJ54" i="5"/>
  <c r="FW29" i="5"/>
  <c r="W29" i="5"/>
  <c r="H54" i="5"/>
  <c r="P54" i="5"/>
  <c r="AF54" i="5"/>
  <c r="AN54" i="5"/>
  <c r="AV54" i="5"/>
  <c r="BL54" i="5"/>
  <c r="BT54" i="5"/>
  <c r="CB54" i="5"/>
  <c r="CZ54" i="5"/>
  <c r="EF54" i="5"/>
  <c r="EV54" i="5"/>
  <c r="AK53" i="5"/>
  <c r="EK53" i="5"/>
  <c r="ES53" i="5"/>
  <c r="FQ53" i="5"/>
  <c r="AG50" i="5"/>
  <c r="AW50" i="5"/>
  <c r="F57" i="5"/>
  <c r="N57" i="5"/>
  <c r="Y57" i="5"/>
  <c r="AG57" i="5"/>
  <c r="AO57" i="5"/>
  <c r="AW57" i="5"/>
  <c r="BE57" i="5"/>
  <c r="BM57" i="5"/>
  <c r="BU57" i="5"/>
  <c r="CC57" i="5"/>
  <c r="CK57" i="5"/>
  <c r="CS57" i="5"/>
  <c r="DA57" i="5"/>
  <c r="DI57" i="5"/>
  <c r="Q62" i="5"/>
  <c r="AH62" i="5"/>
  <c r="CL62" i="5"/>
  <c r="EI62" i="5"/>
  <c r="GN29" i="5"/>
  <c r="GN28" i="5"/>
  <c r="C51" i="20"/>
  <c r="FP29" i="5"/>
  <c r="EI57" i="5"/>
  <c r="FB57" i="5"/>
  <c r="BS28" i="5"/>
  <c r="G28" i="5"/>
  <c r="BX32" i="5"/>
  <c r="GU28" i="5"/>
  <c r="DU34" i="5"/>
  <c r="CQ28" i="5"/>
  <c r="C34" i="5"/>
  <c r="BO34" i="5"/>
  <c r="GM28" i="5"/>
  <c r="AD35" i="5"/>
  <c r="AL35" i="5"/>
  <c r="AT35" i="5"/>
  <c r="BB35" i="5"/>
  <c r="BJ35" i="5"/>
  <c r="BR35" i="5"/>
  <c r="BZ35" i="5"/>
  <c r="CH35" i="5"/>
  <c r="CP35" i="5"/>
  <c r="CX35" i="5"/>
  <c r="GS33" i="5"/>
  <c r="GO35" i="5"/>
  <c r="C34" i="20"/>
  <c r="EY28" i="5"/>
  <c r="FY33" i="5"/>
  <c r="BW54" i="5"/>
  <c r="BU50" i="5"/>
  <c r="CI29" i="5"/>
  <c r="W53" i="5"/>
  <c r="AX28" i="5"/>
  <c r="AH29" i="5"/>
  <c r="CR33" i="5"/>
  <c r="CY29" i="5"/>
  <c r="FW54" i="5"/>
  <c r="C33" i="5"/>
  <c r="DT62" i="5"/>
  <c r="DW57" i="5"/>
  <c r="FT50" i="5"/>
  <c r="EB53" i="5"/>
  <c r="DG29" i="5"/>
  <c r="AI34" i="5"/>
  <c r="AM28" i="5"/>
  <c r="DD50" i="5"/>
  <c r="FQ28" i="5"/>
  <c r="BK29" i="5"/>
  <c r="DJ33" i="5"/>
  <c r="BM34" i="5"/>
  <c r="FZ62" i="5"/>
  <c r="GK29" i="5"/>
  <c r="GK28" i="5"/>
  <c r="C70" i="20"/>
  <c r="GI28" i="5"/>
  <c r="EE50" i="5"/>
  <c r="ED50" i="5"/>
  <c r="EA34" i="5"/>
  <c r="FX33" i="5"/>
  <c r="FW28" i="5"/>
  <c r="AV34" i="5"/>
  <c r="CZ34" i="5"/>
  <c r="AA34" i="5"/>
  <c r="BW34" i="5"/>
  <c r="AA50" i="5"/>
  <c r="AB50" i="5"/>
  <c r="I62" i="5"/>
  <c r="BP62" i="5"/>
  <c r="AQ54" i="5"/>
  <c r="DR54" i="5"/>
  <c r="DP53" i="5"/>
  <c r="CT28" i="5"/>
  <c r="FI28" i="5"/>
  <c r="AU28" i="5"/>
  <c r="AP32" i="5"/>
  <c r="BN33" i="5"/>
  <c r="Y34" i="5"/>
  <c r="AE62" i="5"/>
  <c r="BS62" i="5"/>
  <c r="DL50" i="5"/>
  <c r="CJ53" i="5"/>
  <c r="CT54" i="5"/>
  <c r="CP50" i="5"/>
  <c r="FF28" i="5"/>
  <c r="FQ29" i="5"/>
  <c r="EU29" i="5"/>
  <c r="FI29" i="5"/>
  <c r="BB50" i="5"/>
  <c r="BA28" i="5"/>
  <c r="CB32" i="5"/>
  <c r="C59" i="20"/>
  <c r="FX28" i="5"/>
  <c r="DX50" i="5"/>
  <c r="H32" i="5"/>
  <c r="AA32" i="5"/>
  <c r="AI32" i="5"/>
  <c r="AQ32" i="5"/>
  <c r="BG32" i="5"/>
  <c r="BO32" i="5"/>
  <c r="BW32" i="5"/>
  <c r="CE32" i="5"/>
  <c r="CM32" i="5"/>
  <c r="CU32" i="5"/>
  <c r="D34" i="5"/>
  <c r="AB34" i="5"/>
  <c r="AJ34" i="5"/>
  <c r="AR34" i="5"/>
  <c r="AZ34" i="5"/>
  <c r="BH34" i="5"/>
  <c r="BP34" i="5"/>
  <c r="BX34" i="5"/>
  <c r="CF34" i="5"/>
  <c r="CN34" i="5"/>
  <c r="CV34" i="5"/>
  <c r="W34" i="5"/>
  <c r="AE34" i="5"/>
  <c r="AU34" i="5"/>
  <c r="BK34" i="5"/>
  <c r="CY34" i="5"/>
  <c r="DG34" i="5"/>
  <c r="DU62" i="5"/>
  <c r="GI62" i="5"/>
  <c r="L35" i="5"/>
  <c r="H35" i="5"/>
  <c r="GJ62" i="5"/>
  <c r="DE35" i="5"/>
  <c r="DP35" i="5"/>
  <c r="DX32" i="5"/>
  <c r="ES62" i="5"/>
  <c r="EK34" i="5"/>
  <c r="FJ50" i="5"/>
  <c r="FM62" i="5"/>
  <c r="FJ32" i="5"/>
  <c r="FP33" i="5"/>
  <c r="GE34" i="5"/>
  <c r="DZ62" i="5"/>
  <c r="GJ33" i="5"/>
  <c r="GR33" i="5"/>
  <c r="GM50" i="5"/>
  <c r="GU50" i="5"/>
  <c r="GP57" i="5"/>
  <c r="GD62" i="5"/>
  <c r="V62" i="5"/>
  <c r="P32" i="5"/>
  <c r="N35" i="5"/>
  <c r="F35" i="5"/>
  <c r="J34" i="5"/>
  <c r="DP33" i="5"/>
  <c r="DI35" i="5"/>
  <c r="DY50" i="5"/>
  <c r="EF50" i="5"/>
  <c r="EC32" i="5"/>
  <c r="EO50" i="5"/>
  <c r="EU57" i="5"/>
  <c r="FR50" i="5"/>
  <c r="FS35" i="5"/>
  <c r="FX34" i="5"/>
  <c r="GI57" i="5"/>
  <c r="CX33" i="5"/>
  <c r="DF33" i="5"/>
  <c r="CR53" i="5"/>
  <c r="EF53" i="5"/>
  <c r="EV53" i="5"/>
  <c r="CF50" i="5"/>
  <c r="CN50" i="5"/>
  <c r="AZ57" i="5"/>
  <c r="E62" i="5"/>
  <c r="FD62" i="5"/>
  <c r="W35" i="5"/>
  <c r="AE35" i="5"/>
  <c r="AM35" i="5"/>
  <c r="AU35" i="5"/>
  <c r="BC35" i="5"/>
  <c r="BK35" i="5"/>
  <c r="BS35" i="5"/>
  <c r="CA35" i="5"/>
  <c r="CI35" i="5"/>
  <c r="CQ35" i="5"/>
  <c r="CY35" i="5"/>
  <c r="GV33" i="5"/>
  <c r="GT33" i="5"/>
  <c r="GP35" i="5"/>
  <c r="GR62" i="5"/>
  <c r="O50" i="5"/>
  <c r="DK34" i="5"/>
  <c r="DP32" i="5"/>
  <c r="EG35" i="5"/>
  <c r="ET62" i="5"/>
  <c r="EW57" i="5"/>
  <c r="EO35" i="5"/>
  <c r="FE50" i="5"/>
  <c r="EU35" i="5"/>
  <c r="FK32" i="5"/>
  <c r="FQ57" i="5"/>
  <c r="FZ57" i="5"/>
  <c r="GB34" i="5"/>
  <c r="GI32" i="5"/>
  <c r="AC34" i="5"/>
  <c r="AK34" i="5"/>
  <c r="AS34" i="5"/>
  <c r="BI34" i="5"/>
  <c r="BQ34" i="5"/>
  <c r="CG34" i="5"/>
  <c r="CW34" i="5"/>
  <c r="DE34" i="5"/>
  <c r="E54" i="5"/>
  <c r="L54" i="5"/>
  <c r="AK54" i="5"/>
  <c r="BH54" i="5"/>
  <c r="BP54" i="5"/>
  <c r="CF54" i="5"/>
  <c r="CN54" i="5"/>
  <c r="CV54" i="5"/>
  <c r="DD54" i="5"/>
  <c r="DU54" i="5"/>
  <c r="EB54" i="5"/>
  <c r="ES54" i="5"/>
  <c r="FH54" i="5"/>
  <c r="FP54" i="5"/>
  <c r="FX54" i="5"/>
  <c r="CC53" i="5"/>
  <c r="DB53" i="5"/>
  <c r="FM53" i="5"/>
  <c r="FU53" i="5"/>
  <c r="AK50" i="5"/>
  <c r="BJ50" i="5"/>
  <c r="BZ50" i="5"/>
  <c r="CO50" i="5"/>
  <c r="CX50" i="5"/>
  <c r="DE50" i="5"/>
  <c r="DM50" i="5"/>
  <c r="AL57" i="5"/>
  <c r="AT57" i="5"/>
  <c r="DF57" i="5"/>
  <c r="AL62" i="5"/>
  <c r="EU62" i="5"/>
  <c r="AA35" i="5"/>
  <c r="AI35" i="5"/>
  <c r="AQ35" i="5"/>
  <c r="AY35" i="5"/>
  <c r="BG35" i="5"/>
  <c r="BO35" i="5"/>
  <c r="BW35" i="5"/>
  <c r="CE35" i="5"/>
  <c r="CM35" i="5"/>
  <c r="CU35" i="5"/>
  <c r="DC35" i="5"/>
  <c r="U34" i="5"/>
  <c r="C57" i="5"/>
  <c r="DM32" i="5"/>
  <c r="DS57" i="5"/>
  <c r="DH35" i="5"/>
  <c r="DR32" i="5"/>
  <c r="DX57" i="5"/>
  <c r="DU32" i="5"/>
  <c r="EN32" i="5"/>
  <c r="ET57" i="5"/>
  <c r="EV50" i="5"/>
  <c r="EL35" i="5"/>
  <c r="EY57" i="5"/>
  <c r="ER35" i="5"/>
  <c r="FV50" i="5"/>
  <c r="GB62" i="5"/>
  <c r="GF35" i="5"/>
  <c r="CG53" i="5"/>
  <c r="CH53" i="5"/>
  <c r="CT50" i="5"/>
  <c r="CS50" i="5"/>
  <c r="G62" i="5"/>
  <c r="G57" i="5"/>
  <c r="BF62" i="5"/>
  <c r="AV28" i="5"/>
  <c r="AV29" i="5"/>
  <c r="DP28" i="5"/>
  <c r="DP29" i="5"/>
  <c r="C14" i="20"/>
  <c r="EE28" i="5"/>
  <c r="C8" i="20"/>
  <c r="DY28" i="5"/>
  <c r="FR57" i="5"/>
  <c r="FR62" i="5"/>
  <c r="DM53" i="5"/>
  <c r="CJ54" i="5"/>
  <c r="AX50" i="5"/>
  <c r="C13" i="20"/>
  <c r="ED28" i="5"/>
  <c r="EG57" i="5"/>
  <c r="DZ35" i="5"/>
  <c r="EE34" i="5"/>
  <c r="FB35" i="5"/>
  <c r="FG34" i="5"/>
  <c r="DP54" i="5"/>
  <c r="DQ54" i="5"/>
  <c r="E53" i="5"/>
  <c r="F53" i="5"/>
  <c r="CO53" i="5"/>
  <c r="CP53" i="5"/>
  <c r="DU53" i="5"/>
  <c r="DV53" i="5"/>
  <c r="FA53" i="5"/>
  <c r="FB53" i="5"/>
  <c r="M50" i="5"/>
  <c r="L50" i="5"/>
  <c r="CD62" i="5"/>
  <c r="DJ62" i="5"/>
  <c r="AO54" i="5"/>
  <c r="BQ33" i="5"/>
  <c r="BQ32" i="5"/>
  <c r="GJ53" i="5"/>
  <c r="GI53" i="5"/>
  <c r="C25" i="20"/>
  <c r="EP28" i="5"/>
  <c r="C6" i="20"/>
  <c r="DW28" i="5"/>
  <c r="CB28" i="5"/>
  <c r="C54" i="5"/>
  <c r="C64" i="5" s="1"/>
  <c r="D54" i="5"/>
  <c r="CJ29" i="5"/>
  <c r="AU33" i="5"/>
  <c r="GC54" i="5"/>
  <c r="GD54" i="5"/>
  <c r="GS54" i="5"/>
  <c r="GT54" i="5"/>
  <c r="FL54" i="5"/>
  <c r="AO50" i="5"/>
  <c r="DY29" i="5"/>
  <c r="EE29" i="5"/>
  <c r="ED29" i="5"/>
  <c r="AL53" i="5"/>
  <c r="FU35" i="5"/>
  <c r="AS53" i="5"/>
  <c r="AT53" i="5"/>
  <c r="Z50" i="5"/>
  <c r="Y50" i="5"/>
  <c r="H28" i="5"/>
  <c r="H29" i="5"/>
  <c r="BT28" i="5"/>
  <c r="X54" i="5"/>
  <c r="BY33" i="5"/>
  <c r="BY32" i="5"/>
  <c r="GB53" i="5"/>
  <c r="GA53" i="5"/>
  <c r="C65" i="20"/>
  <c r="GD28" i="5"/>
  <c r="DX28" i="5"/>
  <c r="DW29" i="5"/>
  <c r="AK33" i="5"/>
  <c r="FP32" i="5"/>
  <c r="FQ33" i="5"/>
  <c r="FQ32" i="5"/>
  <c r="EN54" i="5"/>
  <c r="EO54" i="5"/>
  <c r="FT54" i="5"/>
  <c r="FU54" i="5"/>
  <c r="BZ53" i="5"/>
  <c r="BY53" i="5"/>
  <c r="DE53" i="5"/>
  <c r="DF53" i="5"/>
  <c r="CL50" i="5"/>
  <c r="CK50" i="5"/>
  <c r="AX62" i="5"/>
  <c r="DI50" i="5"/>
  <c r="DH54" i="5"/>
  <c r="GR54" i="5"/>
  <c r="GQ54" i="5"/>
  <c r="C57" i="20"/>
  <c r="FV29" i="5"/>
  <c r="FV28" i="5"/>
  <c r="EG54" i="5"/>
  <c r="EV29" i="5"/>
  <c r="BD28" i="5"/>
  <c r="BU54" i="5"/>
  <c r="AF29" i="5"/>
  <c r="EM32" i="5"/>
  <c r="FO35" i="5"/>
  <c r="FT34" i="5"/>
  <c r="GM32" i="5"/>
  <c r="GM33" i="5"/>
  <c r="CG54" i="5"/>
  <c r="AL50" i="5"/>
  <c r="DJ32" i="5"/>
  <c r="EX54" i="5"/>
  <c r="BN32" i="5"/>
  <c r="GO53" i="5"/>
  <c r="O35" i="5"/>
  <c r="O33" i="5"/>
  <c r="DL33" i="5"/>
  <c r="EK50" i="5"/>
  <c r="EQ57" i="5"/>
  <c r="EI35" i="5"/>
  <c r="FG33" i="5"/>
  <c r="FU34" i="5"/>
  <c r="GF57" i="5"/>
  <c r="DG33" i="5"/>
  <c r="Y32" i="5"/>
  <c r="BE32" i="5"/>
  <c r="BU32" i="5"/>
  <c r="H33" i="5"/>
  <c r="AI33" i="5"/>
  <c r="AY33" i="5"/>
  <c r="BO33" i="5"/>
  <c r="CE33" i="5"/>
  <c r="CU33" i="5"/>
  <c r="DK33" i="5"/>
  <c r="S54" i="5"/>
  <c r="R54" i="5"/>
  <c r="FO54" i="5"/>
  <c r="FN54" i="5"/>
  <c r="AZ62" i="5"/>
  <c r="BH62" i="5"/>
  <c r="CN62" i="5"/>
  <c r="CV62" i="5"/>
  <c r="DL62" i="5"/>
  <c r="J29" i="5"/>
  <c r="J28" i="5"/>
  <c r="AP28" i="5"/>
  <c r="AP29" i="5"/>
  <c r="CL28" i="5"/>
  <c r="CL29" i="5"/>
  <c r="C50" i="20"/>
  <c r="FO29" i="5"/>
  <c r="C43" i="20"/>
  <c r="FH28" i="5"/>
  <c r="C36" i="20"/>
  <c r="FA29" i="5"/>
  <c r="FA28" i="5"/>
  <c r="DN32" i="5"/>
  <c r="EG32" i="5"/>
  <c r="EM57" i="5"/>
  <c r="FS32" i="5"/>
  <c r="GB57" i="5"/>
  <c r="CC32" i="5"/>
  <c r="AA33" i="5"/>
  <c r="BG33" i="5"/>
  <c r="BW33" i="5"/>
  <c r="CM33" i="5"/>
  <c r="DC33" i="5"/>
  <c r="CE34" i="5"/>
  <c r="CM34" i="5"/>
  <c r="DC34" i="5"/>
  <c r="AD34" i="5"/>
  <c r="BJ34" i="5"/>
  <c r="FG54" i="5"/>
  <c r="EN53" i="5"/>
  <c r="AZ50" i="5"/>
  <c r="BH50" i="5"/>
  <c r="CF57" i="5"/>
  <c r="DL57" i="5"/>
  <c r="T62" i="5"/>
  <c r="BA62" i="5"/>
  <c r="K29" i="5"/>
  <c r="K28" i="5"/>
  <c r="CM29" i="5"/>
  <c r="CM28" i="5"/>
  <c r="GB28" i="5"/>
  <c r="C42" i="20"/>
  <c r="FG28" i="5"/>
  <c r="C29" i="20"/>
  <c r="ET29" i="5"/>
  <c r="ET28" i="5"/>
  <c r="DP50" i="5"/>
  <c r="DM33" i="5"/>
  <c r="DN34" i="5"/>
  <c r="DL35" i="5"/>
  <c r="FH33" i="5"/>
  <c r="FL34" i="5"/>
  <c r="CW33" i="5"/>
  <c r="DL54" i="5"/>
  <c r="DM54" i="5"/>
  <c r="FF53" i="5"/>
  <c r="FE53" i="5"/>
  <c r="BJ62" i="5"/>
  <c r="CH62" i="5"/>
  <c r="CX62" i="5"/>
  <c r="DF62" i="5"/>
  <c r="BP29" i="5"/>
  <c r="BP28" i="5"/>
  <c r="CN28" i="5"/>
  <c r="CN29" i="5"/>
  <c r="GL28" i="5"/>
  <c r="GL29" i="5"/>
  <c r="EL34" i="5"/>
  <c r="ES33" i="5"/>
  <c r="FI50" i="5"/>
  <c r="FF62" i="5"/>
  <c r="EP62" i="5"/>
  <c r="GQ33" i="5"/>
  <c r="R33" i="5"/>
  <c r="T35" i="5"/>
  <c r="P33" i="5"/>
  <c r="H34" i="5"/>
  <c r="DM35" i="5"/>
  <c r="EF35" i="5"/>
  <c r="EJ35" i="5"/>
  <c r="ET32" i="5"/>
  <c r="EV33" i="5"/>
  <c r="FC32" i="5"/>
  <c r="FF33" i="5"/>
  <c r="EZ35" i="5"/>
  <c r="FC35" i="5"/>
  <c r="FI34" i="5"/>
  <c r="GD57" i="5"/>
  <c r="GI35" i="5"/>
  <c r="AU57" i="5"/>
  <c r="CA57" i="5"/>
  <c r="DG57" i="5"/>
  <c r="O62" i="5"/>
  <c r="AG35" i="5"/>
  <c r="AW35" i="5"/>
  <c r="BE35" i="5"/>
  <c r="BM35" i="5"/>
  <c r="CC35" i="5"/>
  <c r="CK35" i="5"/>
  <c r="CS35" i="5"/>
  <c r="DA35" i="5"/>
  <c r="AR35" i="5"/>
  <c r="AZ35" i="5"/>
  <c r="BH35" i="5"/>
  <c r="BP35" i="5"/>
  <c r="CN35" i="5"/>
  <c r="CV35" i="5"/>
  <c r="GF62" i="5"/>
  <c r="P35" i="5"/>
  <c r="K32" i="5"/>
  <c r="N34" i="5"/>
  <c r="DY57" i="5"/>
  <c r="EI33" i="5"/>
  <c r="EB35" i="5"/>
  <c r="EG34" i="5"/>
  <c r="EL32" i="5"/>
  <c r="EK35" i="5"/>
  <c r="EN35" i="5"/>
  <c r="EZ34" i="5"/>
  <c r="FL57" i="5"/>
  <c r="FO57" i="5"/>
  <c r="FT62" i="5"/>
  <c r="FY57" i="5"/>
  <c r="FR35" i="5"/>
  <c r="GE57" i="5"/>
  <c r="GH50" i="5"/>
  <c r="GE33" i="5"/>
  <c r="FI62" i="5"/>
  <c r="EK62" i="5"/>
  <c r="EC62" i="5"/>
  <c r="GJ35" i="5"/>
  <c r="DR57" i="5"/>
  <c r="DN33" i="5"/>
  <c r="DK35" i="5"/>
  <c r="DN35" i="5"/>
  <c r="DY32" i="5"/>
  <c r="ED34" i="5"/>
  <c r="EK33" i="5"/>
  <c r="EN33" i="5"/>
  <c r="EP34" i="5"/>
  <c r="FD33" i="5"/>
  <c r="FK50" i="5"/>
  <c r="FY50" i="5"/>
  <c r="GA62" i="5"/>
  <c r="FS34" i="5"/>
  <c r="GF34" i="5"/>
  <c r="FP62" i="5"/>
  <c r="FH62" i="5"/>
  <c r="GF54" i="5"/>
  <c r="GN54" i="5"/>
  <c r="GF53" i="5"/>
  <c r="GR50" i="5"/>
  <c r="C35" i="5"/>
  <c r="M35" i="5"/>
  <c r="I35" i="5"/>
  <c r="L33" i="5"/>
  <c r="DQ57" i="5"/>
  <c r="DJ35" i="5"/>
  <c r="DS34" i="5"/>
  <c r="EE57" i="5"/>
  <c r="EF34" i="5"/>
  <c r="EN50" i="5"/>
  <c r="EK32" i="5"/>
  <c r="EX57" i="5"/>
  <c r="ER34" i="5"/>
  <c r="FA50" i="5"/>
  <c r="EV34" i="5"/>
  <c r="FG57" i="5"/>
  <c r="EW35" i="5"/>
  <c r="FJ62" i="5"/>
  <c r="FF34" i="5"/>
  <c r="FR32" i="5"/>
  <c r="FX57" i="5"/>
  <c r="FP34" i="5"/>
  <c r="FT35" i="5"/>
  <c r="GF50" i="5"/>
  <c r="AL29" i="5"/>
  <c r="AL28" i="5"/>
  <c r="FU57" i="5"/>
  <c r="BJ28" i="5"/>
  <c r="W33" i="5"/>
  <c r="BK33" i="5"/>
  <c r="CQ32" i="5"/>
  <c r="AF34" i="5"/>
  <c r="CB34" i="5"/>
  <c r="AJ62" i="5"/>
  <c r="AO29" i="5"/>
  <c r="AO28" i="5"/>
  <c r="GP62" i="5"/>
  <c r="FZ28" i="5"/>
  <c r="FZ29" i="5"/>
  <c r="C61" i="20"/>
  <c r="FJ57" i="5"/>
  <c r="FB34" i="5"/>
  <c r="FZ34" i="5"/>
  <c r="GI50" i="5"/>
  <c r="FC50" i="5"/>
  <c r="FB50" i="5"/>
  <c r="N29" i="5"/>
  <c r="N28" i="5"/>
  <c r="GP28" i="5"/>
  <c r="GP29" i="5"/>
  <c r="C56" i="20"/>
  <c r="FU28" i="5"/>
  <c r="FC28" i="5"/>
  <c r="FH29" i="5"/>
  <c r="FK57" i="5"/>
  <c r="GE32" i="5"/>
  <c r="CX28" i="5"/>
  <c r="EW29" i="5"/>
  <c r="X29" i="5"/>
  <c r="DF28" i="5"/>
  <c r="AM32" i="5"/>
  <c r="BS33" i="5"/>
  <c r="DG32" i="5"/>
  <c r="DA33" i="5"/>
  <c r="E32" i="5"/>
  <c r="AN33" i="5"/>
  <c r="AN32" i="5"/>
  <c r="EA54" i="5"/>
  <c r="H53" i="5"/>
  <c r="Q53" i="5"/>
  <c r="Y53" i="5"/>
  <c r="AV53" i="5"/>
  <c r="BL53" i="5"/>
  <c r="BT53" i="5"/>
  <c r="CB53" i="5"/>
  <c r="CK53" i="5"/>
  <c r="CS53" i="5"/>
  <c r="DH53" i="5"/>
  <c r="DQ53" i="5"/>
  <c r="DX53" i="5"/>
  <c r="EO53" i="5"/>
  <c r="H50" i="5"/>
  <c r="AJ50" i="5"/>
  <c r="AR50" i="5"/>
  <c r="BA50" i="5"/>
  <c r="BY50" i="5"/>
  <c r="CV50" i="5"/>
  <c r="I57" i="5"/>
  <c r="AB57" i="5"/>
  <c r="BP57" i="5"/>
  <c r="BX57" i="5"/>
  <c r="CN57" i="5"/>
  <c r="DD57" i="5"/>
  <c r="AS62" i="5"/>
  <c r="BY62" i="5"/>
  <c r="GG54" i="5"/>
  <c r="GH54" i="5"/>
  <c r="GP54" i="5"/>
  <c r="GO54" i="5"/>
  <c r="GH53" i="5"/>
  <c r="GG53" i="5"/>
  <c r="GK50" i="5"/>
  <c r="GL50" i="5"/>
  <c r="GS50" i="5"/>
  <c r="GT50" i="5"/>
  <c r="C67" i="20"/>
  <c r="GF29" i="5"/>
  <c r="GF28" i="5"/>
  <c r="C60" i="20"/>
  <c r="FY29" i="5"/>
  <c r="FY28" i="5"/>
  <c r="ED32" i="5"/>
  <c r="ED33" i="5"/>
  <c r="DW35" i="5"/>
  <c r="EB34" i="5"/>
  <c r="ES35" i="5"/>
  <c r="GO28" i="5"/>
  <c r="GO29" i="5"/>
  <c r="FC29" i="5"/>
  <c r="FG35" i="5"/>
  <c r="FI32" i="5"/>
  <c r="GG34" i="5"/>
  <c r="GG33" i="5"/>
  <c r="BR28" i="5"/>
  <c r="F28" i="5"/>
  <c r="DN29" i="5"/>
  <c r="P28" i="5"/>
  <c r="P29" i="5"/>
  <c r="C62" i="20"/>
  <c r="GA29" i="5"/>
  <c r="EO32" i="5"/>
  <c r="GG35" i="5"/>
  <c r="AU32" i="5"/>
  <c r="CA32" i="5"/>
  <c r="CY33" i="5"/>
  <c r="FB28" i="5"/>
  <c r="BL29" i="5"/>
  <c r="CR29" i="5"/>
  <c r="BI32" i="5"/>
  <c r="AF33" i="5"/>
  <c r="FB29" i="5"/>
  <c r="AW33" i="5"/>
  <c r="BM32" i="5"/>
  <c r="DI32" i="5"/>
  <c r="J33" i="5"/>
  <c r="BA33" i="5"/>
  <c r="CG33" i="5"/>
  <c r="DN62" i="5"/>
  <c r="GN32" i="5"/>
  <c r="GN33" i="5"/>
  <c r="DS32" i="5"/>
  <c r="DS33" i="5"/>
  <c r="EJ57" i="5"/>
  <c r="EZ33" i="5"/>
  <c r="EZ32" i="5"/>
  <c r="FO34" i="5"/>
  <c r="C21" i="20"/>
  <c r="EL29" i="5"/>
  <c r="EL28" i="5"/>
  <c r="Q50" i="5"/>
  <c r="EL50" i="5"/>
  <c r="EM50" i="5"/>
  <c r="EV62" i="5"/>
  <c r="EH35" i="5"/>
  <c r="GD33" i="5"/>
  <c r="AC33" i="5"/>
  <c r="FU29" i="5"/>
  <c r="D32" i="5"/>
  <c r="AE33" i="5"/>
  <c r="BC33" i="5"/>
  <c r="CI32" i="5"/>
  <c r="DH29" i="5"/>
  <c r="CP28" i="5"/>
  <c r="AD28" i="5"/>
  <c r="AN29" i="5"/>
  <c r="EE62" i="5"/>
  <c r="BB28" i="5"/>
  <c r="AV32" i="5"/>
  <c r="BE33" i="5"/>
  <c r="BU33" i="5"/>
  <c r="CK33" i="5"/>
  <c r="AS33" i="5"/>
  <c r="CO33" i="5"/>
  <c r="DH33" i="5"/>
  <c r="DB54" i="5"/>
  <c r="DX29" i="5"/>
  <c r="BZ28" i="5"/>
  <c r="CH29" i="5"/>
  <c r="CZ29" i="5"/>
  <c r="CW54" i="5"/>
  <c r="FD53" i="5"/>
  <c r="G33" i="5"/>
  <c r="AH33" i="5"/>
  <c r="AX32" i="5"/>
  <c r="CD33" i="5"/>
  <c r="CL33" i="5"/>
  <c r="CL32" i="5"/>
  <c r="CT32" i="5"/>
  <c r="CT33" i="5"/>
  <c r="BZ33" i="5"/>
  <c r="AQ34" i="5"/>
  <c r="AY34" i="5"/>
  <c r="BG34" i="5"/>
  <c r="AS54" i="5"/>
  <c r="BJ54" i="5"/>
  <c r="BI54" i="5"/>
  <c r="BY54" i="5"/>
  <c r="DE54" i="5"/>
  <c r="EK54" i="5"/>
  <c r="EL54" i="5"/>
  <c r="FQ54" i="5"/>
  <c r="R53" i="5"/>
  <c r="AX53" i="5"/>
  <c r="BF53" i="5"/>
  <c r="BV53" i="5"/>
  <c r="CD53" i="5"/>
  <c r="CD63" i="5" s="1"/>
  <c r="CL53" i="5"/>
  <c r="DR53" i="5"/>
  <c r="EH53" i="5"/>
  <c r="FV53" i="5"/>
  <c r="BJ57" i="5"/>
  <c r="GO57" i="5"/>
  <c r="GO62" i="5"/>
  <c r="S35" i="5"/>
  <c r="T34" i="5"/>
  <c r="GE28" i="5"/>
  <c r="GE29" i="5"/>
  <c r="DQ50" i="5"/>
  <c r="DR50" i="5"/>
  <c r="DP34" i="5"/>
  <c r="FC57" i="5"/>
  <c r="FN34" i="5"/>
  <c r="FW57" i="5"/>
  <c r="P34" i="5"/>
  <c r="M32" i="5"/>
  <c r="GJ57" i="5"/>
  <c r="DU50" i="5"/>
  <c r="DZ57" i="5"/>
  <c r="DZ50" i="5"/>
  <c r="DV34" i="5"/>
  <c r="EL57" i="5"/>
  <c r="EH33" i="5"/>
  <c r="EO33" i="5"/>
  <c r="EP32" i="5"/>
  <c r="FL50" i="5"/>
  <c r="FU32" i="5"/>
  <c r="GA57" i="5"/>
  <c r="GD34" i="5"/>
  <c r="GG32" i="5"/>
  <c r="T50" i="5"/>
  <c r="AD50" i="5"/>
  <c r="AT50" i="5"/>
  <c r="BR50" i="5"/>
  <c r="DN50" i="5"/>
  <c r="K57" i="5"/>
  <c r="U57" i="5"/>
  <c r="BB57" i="5"/>
  <c r="BR57" i="5"/>
  <c r="BZ57" i="5"/>
  <c r="CH57" i="5"/>
  <c r="CP57" i="5"/>
  <c r="DN57" i="5"/>
  <c r="D62" i="5"/>
  <c r="L62" i="5"/>
  <c r="W62" i="5"/>
  <c r="CY62" i="5"/>
  <c r="FK62" i="5"/>
  <c r="G34" i="5"/>
  <c r="DQ32" i="5"/>
  <c r="DS35" i="5"/>
  <c r="DX34" i="5"/>
  <c r="DV35" i="5"/>
  <c r="FL32" i="5"/>
  <c r="AE50" i="5"/>
  <c r="DE32" i="5"/>
  <c r="GE54" i="5"/>
  <c r="GM54" i="5"/>
  <c r="GV54" i="5"/>
  <c r="GU54" i="5"/>
  <c r="GN53" i="5"/>
  <c r="GQ50" i="5"/>
  <c r="EF57" i="5"/>
  <c r="EP57" i="5"/>
  <c r="EN34" i="5"/>
  <c r="FA34" i="5"/>
  <c r="GB50" i="5"/>
  <c r="I32" i="5"/>
  <c r="AB32" i="5"/>
  <c r="AJ32" i="5"/>
  <c r="AR33" i="5"/>
  <c r="AZ32" i="5"/>
  <c r="BH32" i="5"/>
  <c r="BP32" i="5"/>
  <c r="CF32" i="5"/>
  <c r="CN33" i="5"/>
  <c r="CV32" i="5"/>
  <c r="DD33" i="5"/>
  <c r="C32" i="5"/>
  <c r="Q32" i="5"/>
  <c r="AD32" i="5"/>
  <c r="AL32" i="5"/>
  <c r="AT32" i="5"/>
  <c r="BB32" i="5"/>
  <c r="BR32" i="5"/>
  <c r="BZ32" i="5"/>
  <c r="CH32" i="5"/>
  <c r="CP32" i="5"/>
  <c r="CX32" i="5"/>
  <c r="DF32" i="5"/>
  <c r="BD33" i="5"/>
  <c r="BT33" i="5"/>
  <c r="CZ33" i="5"/>
  <c r="AM34" i="5"/>
  <c r="CQ34" i="5"/>
  <c r="DP57" i="5"/>
  <c r="DO32" i="5"/>
  <c r="DQ35" i="5"/>
  <c r="DR35" i="5"/>
  <c r="EW50" i="5"/>
  <c r="EZ57" i="5"/>
  <c r="FB33" i="5"/>
  <c r="FB32" i="5"/>
  <c r="FU33" i="5"/>
  <c r="FN35" i="5"/>
  <c r="EO62" i="5"/>
  <c r="V35" i="5"/>
  <c r="T32" i="5"/>
  <c r="E35" i="5"/>
  <c r="L34" i="5"/>
  <c r="O34" i="5"/>
  <c r="DV57" i="5"/>
  <c r="DO35" i="5"/>
  <c r="DW34" i="5"/>
  <c r="DU35" i="5"/>
  <c r="EH32" i="5"/>
  <c r="EO57" i="5"/>
  <c r="ES32" i="5"/>
  <c r="EY50" i="5"/>
  <c r="ET34" i="5"/>
  <c r="EY34" i="5"/>
  <c r="FG32" i="5"/>
  <c r="FM35" i="5"/>
  <c r="FR34" i="5"/>
  <c r="FZ50" i="5"/>
  <c r="FW32" i="5"/>
  <c r="FW35" i="5"/>
  <c r="GC35" i="5"/>
  <c r="GI34" i="5"/>
  <c r="GF32" i="5"/>
  <c r="FY53" i="5"/>
  <c r="AO62" i="5"/>
  <c r="FB62" i="5"/>
  <c r="GV35" i="5"/>
  <c r="GT62" i="5"/>
  <c r="GH62" i="5"/>
  <c r="S34" i="5"/>
  <c r="EQ34" i="5"/>
  <c r="FJ34" i="5"/>
  <c r="FW34" i="5"/>
  <c r="CJ34" i="5"/>
  <c r="CC50" i="5"/>
  <c r="DA50" i="5"/>
  <c r="Q57" i="5"/>
  <c r="CD57" i="5"/>
  <c r="CT57" i="5"/>
  <c r="E115" i="5"/>
  <c r="J62" i="5"/>
  <c r="GQ62" i="5"/>
  <c r="Q35" i="5"/>
  <c r="D35" i="5"/>
  <c r="DD35" i="5"/>
  <c r="DT57" i="5"/>
  <c r="DU57" i="5"/>
  <c r="EB57" i="5"/>
  <c r="EA33" i="5"/>
  <c r="EG50" i="5"/>
  <c r="EF32" i="5"/>
  <c r="EN57" i="5"/>
  <c r="EJ34" i="5"/>
  <c r="EQ35" i="5"/>
  <c r="FE57" i="5"/>
  <c r="EW34" i="5"/>
  <c r="EX35" i="5"/>
  <c r="EY35" i="5"/>
  <c r="FD34" i="5"/>
  <c r="FP57" i="5"/>
  <c r="FH34" i="5"/>
  <c r="FQ50" i="5"/>
  <c r="FN33" i="5"/>
  <c r="FR33" i="5"/>
  <c r="FK35" i="5"/>
  <c r="FV33" i="5"/>
  <c r="GG57" i="5"/>
  <c r="GB33" i="5"/>
  <c r="GC34" i="5"/>
  <c r="GI33" i="5"/>
  <c r="GK35" i="5"/>
  <c r="GT53" i="5"/>
  <c r="GQ57" i="5"/>
  <c r="R34" i="5"/>
  <c r="P62" i="5"/>
  <c r="K34" i="5"/>
  <c r="DH34" i="5"/>
  <c r="EA57" i="5"/>
  <c r="DZ32" i="5"/>
  <c r="DT35" i="5"/>
  <c r="EC35" i="5"/>
  <c r="EU50" i="5"/>
  <c r="EV32" i="5"/>
  <c r="EW32" i="5"/>
  <c r="FD57" i="5"/>
  <c r="FD50" i="5"/>
  <c r="FA33" i="5"/>
  <c r="FN32" i="5"/>
  <c r="FV32" i="5"/>
  <c r="GE50" i="5"/>
  <c r="GC33" i="5"/>
  <c r="GH35" i="5"/>
  <c r="GA35" i="5"/>
  <c r="GH34" i="5"/>
  <c r="GU33" i="5"/>
  <c r="GU32" i="5"/>
  <c r="GP32" i="5"/>
  <c r="GP33" i="5"/>
  <c r="AG53" i="5"/>
  <c r="AF53" i="5"/>
  <c r="AN53" i="5"/>
  <c r="AO53" i="5"/>
  <c r="BE53" i="5"/>
  <c r="BD53" i="5"/>
  <c r="CZ53" i="5"/>
  <c r="DA53" i="5"/>
  <c r="C49" i="20"/>
  <c r="FN29" i="5"/>
  <c r="DD32" i="5"/>
  <c r="D33" i="5"/>
  <c r="AE32" i="5"/>
  <c r="AB33" i="5"/>
  <c r="BR33" i="5"/>
  <c r="BK32" i="5"/>
  <c r="AT33" i="5"/>
  <c r="P53" i="5"/>
  <c r="BM54" i="5"/>
  <c r="BD54" i="5"/>
  <c r="BM53" i="5"/>
  <c r="CD50" i="5"/>
  <c r="GO32" i="5"/>
  <c r="GO33" i="5"/>
  <c r="GL54" i="5"/>
  <c r="GK54" i="5"/>
  <c r="GD53" i="5"/>
  <c r="GC53" i="5"/>
  <c r="GL53" i="5"/>
  <c r="GK53" i="5"/>
  <c r="GO50" i="5"/>
  <c r="GP50" i="5"/>
  <c r="G35" i="5"/>
  <c r="GH28" i="5"/>
  <c r="C69" i="20"/>
  <c r="GH29" i="5"/>
  <c r="C48" i="20"/>
  <c r="FM28" i="5"/>
  <c r="C28" i="20"/>
  <c r="ES29" i="5"/>
  <c r="Z62" i="5"/>
  <c r="AP62" i="5"/>
  <c r="BN62" i="5"/>
  <c r="AM33" i="5"/>
  <c r="CC33" i="5"/>
  <c r="F32" i="5"/>
  <c r="F33" i="5"/>
  <c r="AG33" i="5"/>
  <c r="AW32" i="5"/>
  <c r="CS32" i="5"/>
  <c r="CS33" i="5"/>
  <c r="DI33" i="5"/>
  <c r="V53" i="5"/>
  <c r="U53" i="5"/>
  <c r="BB53" i="5"/>
  <c r="BA53" i="5"/>
  <c r="BR53" i="5"/>
  <c r="BQ53" i="5"/>
  <c r="FI53" i="5"/>
  <c r="FJ53" i="5"/>
  <c r="E50" i="5"/>
  <c r="D50" i="5"/>
  <c r="Q54" i="5"/>
  <c r="BS32" i="5"/>
  <c r="AW53" i="5"/>
  <c r="CY32" i="5"/>
  <c r="AJ33" i="5"/>
  <c r="CV33" i="5"/>
  <c r="BP33" i="5"/>
  <c r="DA54" i="5"/>
  <c r="CR54" i="5"/>
  <c r="CA33" i="5"/>
  <c r="BC32" i="5"/>
  <c r="I53" i="5"/>
  <c r="FR53" i="5"/>
  <c r="Z32" i="5"/>
  <c r="Z33" i="5"/>
  <c r="BV32" i="5"/>
  <c r="BV33" i="5"/>
  <c r="DB32" i="5"/>
  <c r="DB33" i="5"/>
  <c r="Q33" i="5"/>
  <c r="E34" i="5"/>
  <c r="BA34" i="5"/>
  <c r="BD34" i="5"/>
  <c r="BL34" i="5"/>
  <c r="BT34" i="5"/>
  <c r="CR34" i="5"/>
  <c r="GS53" i="5"/>
  <c r="EP50" i="5"/>
  <c r="GK33" i="5"/>
  <c r="EJ32" i="5"/>
  <c r="EJ33" i="5"/>
  <c r="AD33" i="5"/>
  <c r="AO33" i="5"/>
  <c r="AO32" i="5"/>
  <c r="DA32" i="5"/>
  <c r="DX54" i="5"/>
  <c r="DY54" i="5"/>
  <c r="FD54" i="5"/>
  <c r="FE54" i="5"/>
  <c r="N53" i="5"/>
  <c r="M53" i="5"/>
  <c r="AC53" i="5"/>
  <c r="AD53" i="5"/>
  <c r="BI53" i="5"/>
  <c r="BJ53" i="5"/>
  <c r="CW53" i="5"/>
  <c r="CX53" i="5"/>
  <c r="AW54" i="5"/>
  <c r="BE50" i="5"/>
  <c r="ET53" i="5"/>
  <c r="BM50" i="5"/>
  <c r="W32" i="5"/>
  <c r="EL53" i="5"/>
  <c r="AH50" i="5"/>
  <c r="AG32" i="5"/>
  <c r="AY54" i="5"/>
  <c r="AX54" i="5"/>
  <c r="CL54" i="5"/>
  <c r="CM54" i="5"/>
  <c r="EI54" i="5"/>
  <c r="EH54" i="5"/>
  <c r="DZ34" i="5"/>
  <c r="CT62" i="5"/>
  <c r="DB62" i="5"/>
  <c r="GA54" i="5"/>
  <c r="GB54" i="5"/>
  <c r="GI54" i="5"/>
  <c r="GJ54" i="5"/>
  <c r="GR53" i="5"/>
  <c r="GQ53" i="5"/>
  <c r="FO32" i="5"/>
  <c r="FO33" i="5"/>
  <c r="S53" i="5"/>
  <c r="AB29" i="5"/>
  <c r="AW29" i="5"/>
  <c r="FN53" i="5"/>
  <c r="CC54" i="5"/>
  <c r="GL57" i="5"/>
  <c r="GL62" i="5"/>
  <c r="C5" i="20"/>
  <c r="DV29" i="5"/>
  <c r="DU33" i="5"/>
  <c r="DW33" i="5"/>
  <c r="DW32" i="5"/>
  <c r="EQ50" i="5"/>
  <c r="BJ33" i="5"/>
  <c r="AN34" i="5"/>
  <c r="CI62" i="5"/>
  <c r="V33" i="5"/>
  <c r="V32" i="5"/>
  <c r="AL33" i="5"/>
  <c r="CH33" i="5"/>
  <c r="BY34" i="5"/>
  <c r="CO34" i="5"/>
  <c r="X34" i="5"/>
  <c r="CQ62" i="5"/>
  <c r="DG62" i="5"/>
  <c r="GS35" i="5"/>
  <c r="K53" i="5"/>
  <c r="AI53" i="5"/>
  <c r="DS53" i="5"/>
  <c r="EQ53" i="5"/>
  <c r="GA28" i="5"/>
  <c r="O57" i="5"/>
  <c r="FC33" i="5"/>
  <c r="FH32" i="5"/>
  <c r="BS34" i="5"/>
  <c r="CA34" i="5"/>
  <c r="AW62" i="5"/>
  <c r="CS62" i="5"/>
  <c r="DX62" i="5"/>
  <c r="GT57" i="5"/>
  <c r="V50" i="5"/>
  <c r="U50" i="5"/>
  <c r="U32" i="5"/>
  <c r="U33" i="5"/>
  <c r="M33" i="5"/>
  <c r="ER32" i="5"/>
  <c r="ER33" i="5"/>
  <c r="EX33" i="5"/>
  <c r="EX32" i="5"/>
  <c r="BG53" i="5"/>
  <c r="BW53" i="5"/>
  <c r="CE53" i="5"/>
  <c r="EI53" i="5"/>
  <c r="EY53" i="5"/>
  <c r="BK50" i="5"/>
  <c r="AM57" i="5"/>
  <c r="BC57" i="5"/>
  <c r="BK57" i="5"/>
  <c r="CY57" i="5"/>
  <c r="DO57" i="5"/>
  <c r="X62" i="5"/>
  <c r="AF62" i="5"/>
  <c r="AK35" i="5"/>
  <c r="CG35" i="5"/>
  <c r="CO35" i="5"/>
  <c r="CW35" i="5"/>
  <c r="I34" i="5"/>
  <c r="C68" i="20"/>
  <c r="GG29" i="5"/>
  <c r="DL32" i="5"/>
  <c r="EE33" i="5"/>
  <c r="EE32" i="5"/>
  <c r="GD35" i="5"/>
  <c r="FZ35" i="5"/>
  <c r="DE62" i="5"/>
  <c r="EJ62" i="5"/>
  <c r="AP35" i="5"/>
  <c r="GL33" i="5"/>
  <c r="GT29" i="5"/>
  <c r="GT28" i="5"/>
  <c r="DM34" i="5"/>
  <c r="DW50" i="5"/>
  <c r="DV50" i="5"/>
  <c r="DT32" i="5"/>
  <c r="DT33" i="5"/>
  <c r="DY33" i="5"/>
  <c r="DZ33" i="5"/>
  <c r="G50" i="5"/>
  <c r="GV53" i="5"/>
  <c r="GU53" i="5"/>
  <c r="T33" i="5"/>
  <c r="C64" i="20"/>
  <c r="GC28" i="5"/>
  <c r="GC29" i="5"/>
  <c r="GJ50" i="5"/>
  <c r="DQ33" i="5"/>
  <c r="DX33" i="5"/>
  <c r="ET33" i="5"/>
  <c r="GQ35" i="5"/>
  <c r="GV50" i="5"/>
  <c r="GM62" i="5"/>
  <c r="V57" i="5"/>
  <c r="P57" i="5"/>
  <c r="N33" i="5"/>
  <c r="N32" i="5"/>
  <c r="DS50" i="5"/>
  <c r="DQ34" i="5"/>
  <c r="EH34" i="5"/>
  <c r="EI34" i="5"/>
  <c r="EQ32" i="5"/>
  <c r="FG50" i="5"/>
  <c r="FH50" i="5"/>
  <c r="FF35" i="5"/>
  <c r="FV34" i="5"/>
  <c r="GA32" i="5"/>
  <c r="GU35" i="5"/>
  <c r="GM57" i="5"/>
  <c r="U35" i="5"/>
  <c r="V34" i="5"/>
  <c r="M34" i="5"/>
  <c r="EH50" i="5"/>
  <c r="ES57" i="5"/>
  <c r="ET35" i="5"/>
  <c r="FL33" i="5"/>
  <c r="R32" i="5"/>
  <c r="Q34" i="5"/>
  <c r="S32" i="5"/>
  <c r="O32" i="5"/>
  <c r="DR34" i="5"/>
  <c r="EB50" i="5"/>
  <c r="EC50" i="5"/>
  <c r="DY34" i="5"/>
  <c r="ER57" i="5"/>
  <c r="EQ33" i="5"/>
  <c r="EM35" i="5"/>
  <c r="FQ34" i="5"/>
  <c r="GA33" i="5"/>
  <c r="FY35" i="5"/>
  <c r="DF35" i="5"/>
  <c r="DG35" i="5"/>
  <c r="DO33" i="5"/>
  <c r="DR33" i="5"/>
  <c r="DO34" i="5"/>
  <c r="EB33" i="5"/>
  <c r="EI50" i="5"/>
  <c r="EK57" i="5"/>
  <c r="EI32" i="5"/>
  <c r="ER50" i="5"/>
  <c r="ET50" i="5"/>
  <c r="EZ50" i="5"/>
  <c r="FM34" i="5"/>
  <c r="FV57" i="5"/>
  <c r="FW50" i="5"/>
  <c r="FX50" i="5"/>
  <c r="GA50" i="5"/>
  <c r="FW33" i="5"/>
  <c r="GC50" i="5"/>
  <c r="FZ32" i="5"/>
  <c r="GB32" i="5"/>
  <c r="GA34" i="5"/>
  <c r="GH32" i="5"/>
  <c r="EY32" i="5"/>
  <c r="EY33" i="5"/>
  <c r="FK34" i="5"/>
  <c r="GH33" i="5"/>
  <c r="EA50" i="5"/>
  <c r="EC57" i="5"/>
  <c r="EA32" i="5"/>
  <c r="EJ50" i="5"/>
  <c r="ED35" i="5"/>
  <c r="EE35" i="5"/>
  <c r="EM33" i="5"/>
  <c r="EP33" i="5"/>
  <c r="EM34" i="5"/>
  <c r="EU33" i="5"/>
  <c r="EX34" i="5"/>
  <c r="FI57" i="5"/>
  <c r="FS33" i="5"/>
  <c r="GH57" i="5"/>
  <c r="DI34" i="5"/>
  <c r="DJ34" i="5"/>
  <c r="EG33" i="5"/>
  <c r="EO34" i="5"/>
  <c r="FF50" i="5"/>
  <c r="FM33" i="5"/>
  <c r="FT32" i="5"/>
  <c r="FT33" i="5"/>
  <c r="GF33" i="5"/>
  <c r="FE33" i="5"/>
  <c r="FC34" i="5"/>
  <c r="FE34" i="5"/>
  <c r="FN57" i="5"/>
  <c r="FM32" i="5"/>
  <c r="FU50" i="5"/>
  <c r="FP35" i="5"/>
  <c r="GD32" i="5"/>
  <c r="EW33" i="5"/>
  <c r="EU34" i="5"/>
  <c r="FF57" i="5"/>
  <c r="FE32" i="5"/>
  <c r="FM50" i="5"/>
  <c r="FJ33" i="5"/>
  <c r="FH35" i="5"/>
  <c r="GB35" i="5"/>
  <c r="FH57" i="5"/>
  <c r="FK33" i="5"/>
  <c r="FO50" i="5"/>
  <c r="FJ35" i="5"/>
  <c r="GG50" i="5"/>
  <c r="FY34" i="5"/>
  <c r="GV45" i="5"/>
  <c r="GV46" i="5" s="1"/>
  <c r="GV47" i="5" s="1"/>
  <c r="D45" i="5"/>
  <c r="D46" i="5" s="1"/>
  <c r="D47" i="5" s="1"/>
  <c r="E45" i="5"/>
  <c r="E46" i="5" s="1"/>
  <c r="E47" i="5" s="1"/>
  <c r="C45" i="5"/>
  <c r="C46" i="5" s="1"/>
  <c r="C47" i="5" s="1"/>
  <c r="C51" i="5" s="1"/>
  <c r="C52" i="5" s="1"/>
  <c r="GT45" i="5"/>
  <c r="GT46" i="5" s="1"/>
  <c r="GT47" i="5" s="1"/>
  <c r="GU45" i="5"/>
  <c r="GU46" i="5" s="1"/>
  <c r="GU47" i="5" s="1"/>
  <c r="FE41" i="5"/>
  <c r="FV63" i="5" l="1"/>
  <c r="FA64" i="5"/>
  <c r="BT64" i="5"/>
  <c r="FM63" i="5"/>
  <c r="AV64" i="5"/>
  <c r="FF63" i="5"/>
  <c r="FM64" i="5"/>
  <c r="J63" i="5"/>
  <c r="BR64" i="5"/>
  <c r="D63" i="5"/>
  <c r="CS64" i="5"/>
  <c r="AV63" i="5"/>
  <c r="CV64" i="5"/>
  <c r="FZ63" i="5"/>
  <c r="O64" i="5"/>
  <c r="ER64" i="5"/>
  <c r="GH64" i="5"/>
  <c r="BZ64" i="5"/>
  <c r="DP64" i="5"/>
  <c r="AE64" i="5"/>
  <c r="FP63" i="5"/>
  <c r="BE64" i="5"/>
  <c r="FY64" i="5"/>
  <c r="DL64" i="5"/>
  <c r="DI64" i="5"/>
  <c r="FX63" i="5"/>
  <c r="EM64" i="5"/>
  <c r="AC63" i="5"/>
  <c r="BJ64" i="5"/>
  <c r="DP63" i="5"/>
  <c r="DW63" i="5"/>
  <c r="I64" i="5"/>
  <c r="CS63" i="5"/>
  <c r="DV64" i="5"/>
  <c r="BQ64" i="5"/>
  <c r="O63" i="5"/>
  <c r="DW64" i="5"/>
  <c r="GH63" i="5"/>
  <c r="EH63" i="5"/>
  <c r="EH64" i="5"/>
  <c r="CM63" i="5"/>
  <c r="FF64" i="5"/>
  <c r="AJ64" i="5"/>
  <c r="U64" i="5"/>
  <c r="FI64" i="5"/>
  <c r="FR64" i="5"/>
  <c r="DL63" i="5"/>
  <c r="CK64" i="5"/>
  <c r="EZ63" i="5"/>
  <c r="DX63" i="5"/>
  <c r="EY63" i="5"/>
  <c r="CC64" i="5"/>
  <c r="EI63" i="5"/>
  <c r="ER63" i="5"/>
  <c r="EN63" i="5"/>
  <c r="DJ63" i="5"/>
  <c r="BJ63" i="5"/>
  <c r="FL63" i="5"/>
  <c r="CI64" i="5"/>
  <c r="EN64" i="5"/>
  <c r="FX64" i="5"/>
  <c r="FP64" i="5"/>
  <c r="AF63" i="5"/>
  <c r="FH64" i="5"/>
  <c r="EU64" i="5"/>
  <c r="AR64" i="5"/>
  <c r="DN63" i="5"/>
  <c r="EY64" i="5"/>
  <c r="EZ64" i="5"/>
  <c r="BK63" i="5"/>
  <c r="CX64" i="5"/>
  <c r="FY63" i="5"/>
  <c r="BA64" i="5"/>
  <c r="EE63" i="5"/>
  <c r="EC64" i="5"/>
  <c r="BN63" i="5"/>
  <c r="AU64" i="5"/>
  <c r="DT63" i="5"/>
  <c r="BL63" i="5"/>
  <c r="EB64" i="5"/>
  <c r="EB63" i="5"/>
  <c r="AS63" i="5"/>
  <c r="DT64" i="5"/>
  <c r="CX63" i="5"/>
  <c r="BD63" i="5"/>
  <c r="AU63" i="5"/>
  <c r="CV63" i="5"/>
  <c r="FH63" i="5"/>
  <c r="BD64" i="5"/>
  <c r="BS63" i="5"/>
  <c r="EE64" i="5"/>
  <c r="BS64" i="5"/>
  <c r="AN64" i="5"/>
  <c r="T64" i="5"/>
  <c r="GF64" i="5"/>
  <c r="AO64" i="5"/>
  <c r="BW64" i="5"/>
  <c r="BC64" i="5"/>
  <c r="FW63" i="5"/>
  <c r="K64" i="5"/>
  <c r="AS64" i="5"/>
  <c r="CM64" i="5"/>
  <c r="DX64" i="5"/>
  <c r="EA63" i="5"/>
  <c r="BL64" i="5"/>
  <c r="CA64" i="5"/>
  <c r="AD63" i="5"/>
  <c r="AN63" i="5"/>
  <c r="GF63" i="5"/>
  <c r="CA63" i="5"/>
  <c r="AB64" i="5"/>
  <c r="GV64" i="5"/>
  <c r="DS63" i="5"/>
  <c r="CB64" i="5"/>
  <c r="CQ64" i="5"/>
  <c r="EI64" i="5"/>
  <c r="M64" i="5"/>
  <c r="BY64" i="5"/>
  <c r="FD63" i="5"/>
  <c r="BB64" i="5"/>
  <c r="CO64" i="5"/>
  <c r="AE63" i="5"/>
  <c r="BC63" i="5"/>
  <c r="FZ64" i="5"/>
  <c r="BV64" i="5"/>
  <c r="CH64" i="5"/>
  <c r="BY63" i="5"/>
  <c r="BF64" i="5"/>
  <c r="G63" i="5"/>
  <c r="DA64" i="5"/>
  <c r="FO64" i="5"/>
  <c r="AI63" i="5"/>
  <c r="EG64" i="5"/>
  <c r="FT64" i="5"/>
  <c r="D64" i="5"/>
  <c r="GA64" i="5"/>
  <c r="GQ63" i="5"/>
  <c r="GT68" i="5" s="1"/>
  <c r="CZ64" i="5"/>
  <c r="P64" i="5"/>
  <c r="EQ64" i="5"/>
  <c r="FB63" i="5"/>
  <c r="CQ63" i="5"/>
  <c r="DA63" i="5"/>
  <c r="ED63" i="5"/>
  <c r="FG63" i="5"/>
  <c r="AL63" i="5"/>
  <c r="AC64" i="5"/>
  <c r="FT63" i="5"/>
  <c r="BH63" i="5"/>
  <c r="EG63" i="5"/>
  <c r="AD64" i="5"/>
  <c r="R64" i="5"/>
  <c r="EO64" i="5"/>
  <c r="CP64" i="5"/>
  <c r="DS64" i="5"/>
  <c r="AW64" i="5"/>
  <c r="N63" i="5"/>
  <c r="V63" i="5"/>
  <c r="DI63" i="5"/>
  <c r="DO64" i="5"/>
  <c r="FJ64" i="5"/>
  <c r="ES63" i="5"/>
  <c r="DZ63" i="5"/>
  <c r="BX63" i="5"/>
  <c r="FB64" i="5"/>
  <c r="FD64" i="5"/>
  <c r="FQ63" i="5"/>
  <c r="FK64" i="5"/>
  <c r="BU64" i="5"/>
  <c r="CP63" i="5"/>
  <c r="CH63" i="5"/>
  <c r="BP64" i="5"/>
  <c r="FW64" i="5"/>
  <c r="EJ63" i="5"/>
  <c r="AZ63" i="5"/>
  <c r="EX63" i="5"/>
  <c r="FN63" i="5"/>
  <c r="AM64" i="5"/>
  <c r="BI63" i="5"/>
  <c r="AW63" i="5"/>
  <c r="BR63" i="5"/>
  <c r="FN64" i="5"/>
  <c r="ES64" i="5"/>
  <c r="AB63" i="5"/>
  <c r="DU64" i="5"/>
  <c r="FR63" i="5"/>
  <c r="V64" i="5"/>
  <c r="BU63" i="5"/>
  <c r="CY64" i="5"/>
  <c r="G64" i="5"/>
  <c r="T63" i="5"/>
  <c r="AO63" i="5"/>
  <c r="BV63" i="5"/>
  <c r="I63" i="5"/>
  <c r="DN64" i="5"/>
  <c r="J64" i="5"/>
  <c r="CN64" i="5"/>
  <c r="CN63" i="5"/>
  <c r="FS63" i="5"/>
  <c r="S63" i="5"/>
  <c r="GL63" i="5"/>
  <c r="GE64" i="5"/>
  <c r="GB63" i="5"/>
  <c r="FU64" i="5"/>
  <c r="FL64" i="5"/>
  <c r="GA63" i="5"/>
  <c r="BP63" i="5"/>
  <c r="AH64" i="5"/>
  <c r="CG63" i="5"/>
  <c r="FO63" i="5"/>
  <c r="S64" i="5"/>
  <c r="CF63" i="5"/>
  <c r="BK64" i="5"/>
  <c r="BX64" i="5"/>
  <c r="GD63" i="5"/>
  <c r="DE64" i="5"/>
  <c r="DB64" i="5"/>
  <c r="DQ63" i="5"/>
  <c r="DQ64" i="5"/>
  <c r="DB63" i="5"/>
  <c r="EM63" i="5"/>
  <c r="FS64" i="5"/>
  <c r="BF63" i="5"/>
  <c r="BM63" i="5"/>
  <c r="GV63" i="5"/>
  <c r="U63" i="5"/>
  <c r="CZ63" i="5"/>
  <c r="BN64" i="5"/>
  <c r="CK63" i="5"/>
  <c r="DU63" i="5"/>
  <c r="H64" i="5"/>
  <c r="CC63" i="5"/>
  <c r="F64" i="5"/>
  <c r="DJ64" i="5"/>
  <c r="GT64" i="5"/>
  <c r="AR63" i="5"/>
  <c r="EC63" i="5"/>
  <c r="AL64" i="5"/>
  <c r="BQ63" i="5"/>
  <c r="Z64" i="5"/>
  <c r="BM64" i="5"/>
  <c r="Q63" i="5"/>
  <c r="EX64" i="5"/>
  <c r="DK64" i="5"/>
  <c r="W63" i="5"/>
  <c r="ET64" i="5"/>
  <c r="DD63" i="5"/>
  <c r="AI64" i="5"/>
  <c r="X64" i="5"/>
  <c r="ED64" i="5"/>
  <c r="CG64" i="5"/>
  <c r="DZ64" i="5"/>
  <c r="FE63" i="5"/>
  <c r="GK64" i="5"/>
  <c r="P63" i="5"/>
  <c r="BE63" i="5"/>
  <c r="GI63" i="5"/>
  <c r="CE64" i="5"/>
  <c r="CF64" i="5"/>
  <c r="GE63" i="5"/>
  <c r="FV64" i="5"/>
  <c r="L64" i="5"/>
  <c r="N64" i="5"/>
  <c r="GO64" i="5"/>
  <c r="CB63" i="5"/>
  <c r="BT63" i="5"/>
  <c r="AJ63" i="5"/>
  <c r="AH63" i="5"/>
  <c r="FC63" i="5"/>
  <c r="EP64" i="5"/>
  <c r="EO63" i="5"/>
  <c r="DE63" i="5"/>
  <c r="GS64" i="5"/>
  <c r="FA63" i="5"/>
  <c r="BG64" i="5"/>
  <c r="BH64" i="5"/>
  <c r="EV63" i="5"/>
  <c r="EV64" i="5"/>
  <c r="AF64" i="5"/>
  <c r="AZ64" i="5"/>
  <c r="Z63" i="5"/>
  <c r="E64" i="5"/>
  <c r="EA64" i="5"/>
  <c r="DR64" i="5"/>
  <c r="FE64" i="5"/>
  <c r="R63" i="5"/>
  <c r="CW63" i="5"/>
  <c r="GL64" i="5"/>
  <c r="BW63" i="5"/>
  <c r="GR64" i="5"/>
  <c r="DR63" i="5"/>
  <c r="DD64" i="5"/>
  <c r="DG63" i="5"/>
  <c r="GD64" i="5"/>
  <c r="DV63" i="5"/>
  <c r="GC64" i="5"/>
  <c r="L63" i="5"/>
  <c r="GT63" i="5"/>
  <c r="GO63" i="5"/>
  <c r="GR68" i="5" s="1"/>
  <c r="GJ64" i="5"/>
  <c r="CL64" i="5"/>
  <c r="GS63" i="5"/>
  <c r="GV68" i="5" s="1"/>
  <c r="BB63" i="5"/>
  <c r="CL63" i="5"/>
  <c r="F63" i="5"/>
  <c r="FK63" i="5"/>
  <c r="EU63" i="5"/>
  <c r="AM63" i="5"/>
  <c r="FU63" i="5"/>
  <c r="GC63" i="5"/>
  <c r="EL64" i="5"/>
  <c r="BI64" i="5"/>
  <c r="GJ63" i="5"/>
  <c r="CI63" i="5"/>
  <c r="BG63" i="5"/>
  <c r="EJ64" i="5"/>
  <c r="W64" i="5"/>
  <c r="X63" i="5"/>
  <c r="AY64" i="5"/>
  <c r="CO63" i="5"/>
  <c r="C58" i="5"/>
  <c r="C59" i="5" s="1"/>
  <c r="F67" i="5" s="1"/>
  <c r="F69" i="5" s="1"/>
  <c r="ET63" i="5"/>
  <c r="GK63" i="5"/>
  <c r="CW64" i="5"/>
  <c r="EQ63" i="5"/>
  <c r="BA63" i="5"/>
  <c r="DK63" i="5"/>
  <c r="CE63" i="5"/>
  <c r="EP63" i="5"/>
  <c r="GG63" i="5"/>
  <c r="H63" i="5"/>
  <c r="GQ64" i="5"/>
  <c r="DM63" i="5"/>
  <c r="DG64" i="5"/>
  <c r="GI64" i="5"/>
  <c r="GU63" i="5"/>
  <c r="GB64" i="5"/>
  <c r="FI63" i="5"/>
  <c r="AY63" i="5"/>
  <c r="FG64" i="5"/>
  <c r="EL63" i="5"/>
  <c r="CY63" i="5"/>
  <c r="FQ64" i="5"/>
  <c r="GG64" i="5"/>
  <c r="FC64" i="5"/>
  <c r="FJ63" i="5"/>
  <c r="DM64" i="5"/>
  <c r="GP64" i="5"/>
  <c r="GP63" i="5"/>
  <c r="GS68" i="5" s="1"/>
  <c r="AK63" i="5"/>
  <c r="AK64" i="5"/>
  <c r="M63" i="5"/>
  <c r="DO63" i="5"/>
  <c r="EW63" i="5"/>
  <c r="EW64" i="5"/>
  <c r="AT64" i="5"/>
  <c r="AT63" i="5"/>
  <c r="Q64" i="5"/>
  <c r="E63" i="5"/>
  <c r="AP64" i="5"/>
  <c r="AP63" i="5"/>
  <c r="GR63" i="5"/>
  <c r="GU68" i="5" s="1"/>
  <c r="BZ63" i="5"/>
  <c r="GU64" i="5"/>
  <c r="EF64" i="5"/>
  <c r="EF63" i="5"/>
  <c r="K63" i="5"/>
  <c r="DF64" i="5"/>
  <c r="DF63" i="5"/>
  <c r="DC63" i="5"/>
  <c r="DC64" i="5"/>
  <c r="CU63" i="5"/>
  <c r="CU64" i="5"/>
  <c r="DY63" i="5"/>
  <c r="DY64" i="5"/>
  <c r="BO63" i="5"/>
  <c r="BO64" i="5"/>
  <c r="DH63" i="5"/>
  <c r="DH64" i="5"/>
  <c r="CJ64" i="5"/>
  <c r="CJ63" i="5"/>
  <c r="Y63" i="5"/>
  <c r="Y64" i="5"/>
  <c r="AX64" i="5"/>
  <c r="AX63" i="5"/>
  <c r="GN64" i="5"/>
  <c r="GN63" i="5"/>
  <c r="EK63" i="5"/>
  <c r="EK64" i="5"/>
  <c r="AG64" i="5"/>
  <c r="AG63" i="5"/>
  <c r="AQ64" i="5"/>
  <c r="AQ63" i="5"/>
  <c r="CT64" i="5"/>
  <c r="CT63" i="5"/>
  <c r="CR63" i="5"/>
  <c r="CR64" i="5"/>
  <c r="AA64" i="5"/>
  <c r="AA63" i="5"/>
  <c r="GM63" i="5"/>
  <c r="GM64" i="5"/>
  <c r="E51" i="5"/>
  <c r="E52" i="5" s="1"/>
  <c r="E58" i="5" s="1"/>
  <c r="E59" i="5" s="1"/>
  <c r="GU51" i="5"/>
  <c r="GU52" i="5" s="1"/>
  <c r="GU58" i="5" s="1"/>
  <c r="GU59" i="5" s="1"/>
  <c r="GV51" i="5"/>
  <c r="GV52" i="5" s="1"/>
  <c r="GV58" i="5" s="1"/>
  <c r="GV59" i="5" s="1"/>
  <c r="D51" i="5"/>
  <c r="D52" i="5" s="1"/>
  <c r="D58" i="5" s="1"/>
  <c r="D59" i="5" s="1"/>
  <c r="GQ68" i="5" l="1"/>
  <c r="GP68" i="5"/>
  <c r="GO68" i="5"/>
  <c r="FP68" i="5"/>
  <c r="CD68" i="5"/>
  <c r="BM68" i="5"/>
  <c r="GV70" i="5"/>
  <c r="FZ68" i="5"/>
  <c r="DQ68" i="5"/>
  <c r="BF68" i="5"/>
  <c r="FN68" i="5"/>
  <c r="DZ68" i="5"/>
  <c r="FY68" i="5"/>
  <c r="AF68" i="5"/>
  <c r="AD68" i="5"/>
  <c r="BL68" i="5"/>
  <c r="AE68" i="5"/>
  <c r="AV68" i="5"/>
  <c r="GN68" i="5"/>
  <c r="ES68" i="5"/>
  <c r="DT68" i="5"/>
  <c r="EZ68" i="5"/>
  <c r="FW68" i="5"/>
  <c r="GB68" i="5"/>
  <c r="FS68" i="5"/>
  <c r="BN68" i="5"/>
  <c r="EE68" i="5"/>
  <c r="EJ68" i="5"/>
  <c r="Y68" i="5"/>
  <c r="FI68" i="5"/>
  <c r="BS68" i="5"/>
  <c r="EI68" i="5"/>
  <c r="BU68" i="5"/>
  <c r="FB68" i="5"/>
  <c r="Q68" i="5"/>
  <c r="FF68" i="5"/>
  <c r="FG68" i="5"/>
  <c r="BR68" i="5"/>
  <c r="CA68" i="5"/>
  <c r="CF68" i="5"/>
  <c r="EU68" i="5"/>
  <c r="BG68" i="5"/>
  <c r="AO68" i="5"/>
  <c r="GG68" i="5"/>
  <c r="AU68" i="5"/>
  <c r="GA68" i="5"/>
  <c r="GC68" i="5"/>
  <c r="FT68" i="5"/>
  <c r="BV68" i="5"/>
  <c r="DS68" i="5"/>
  <c r="EO68" i="5"/>
  <c r="BY68" i="5"/>
  <c r="W68" i="5"/>
  <c r="FR68" i="5"/>
  <c r="ED68" i="5"/>
  <c r="BW68" i="5"/>
  <c r="BK68" i="5"/>
  <c r="V68" i="5"/>
  <c r="BT68" i="5"/>
  <c r="FM68" i="5"/>
  <c r="FU68" i="5"/>
  <c r="GD68" i="5"/>
  <c r="DU68" i="5"/>
  <c r="FQ68" i="5"/>
  <c r="S68" i="5"/>
  <c r="FO68" i="5"/>
  <c r="DC68" i="5"/>
  <c r="CN68" i="5"/>
  <c r="GF68" i="5"/>
  <c r="U68" i="5"/>
  <c r="CP68" i="5"/>
  <c r="I68" i="5"/>
  <c r="GJ68" i="5"/>
  <c r="CI68" i="5"/>
  <c r="DO68" i="5"/>
  <c r="AL68" i="5"/>
  <c r="J68" i="5"/>
  <c r="CO68" i="5"/>
  <c r="BH68" i="5"/>
  <c r="DW68" i="5"/>
  <c r="EY68" i="5"/>
  <c r="BZ68" i="5"/>
  <c r="BX68" i="5"/>
  <c r="GI68" i="5"/>
  <c r="GH68" i="5"/>
  <c r="FC68" i="5"/>
  <c r="FH68" i="5"/>
  <c r="DR68" i="5"/>
  <c r="DB68" i="5"/>
  <c r="GE68" i="5"/>
  <c r="EC68" i="5"/>
  <c r="X68" i="5"/>
  <c r="BI68" i="5"/>
  <c r="AP68" i="5"/>
  <c r="O68" i="5"/>
  <c r="BD68" i="5"/>
  <c r="CZ68" i="5"/>
  <c r="EP68" i="5"/>
  <c r="BJ68" i="5"/>
  <c r="ET68" i="5"/>
  <c r="GL68" i="5"/>
  <c r="EV68" i="5"/>
  <c r="ER68" i="5"/>
  <c r="BB68" i="5"/>
  <c r="T68" i="5"/>
  <c r="BC68" i="5"/>
  <c r="C70" i="5"/>
  <c r="FX68" i="5"/>
  <c r="CG68" i="5"/>
  <c r="CE68" i="5"/>
  <c r="DX68" i="5"/>
  <c r="CH68" i="5"/>
  <c r="FV68" i="5"/>
  <c r="CY68" i="5"/>
  <c r="FD68" i="5"/>
  <c r="E70" i="5"/>
  <c r="FE68" i="5"/>
  <c r="AJ68" i="5"/>
  <c r="BE68" i="5"/>
  <c r="R68" i="5"/>
  <c r="DV68" i="5"/>
  <c r="DM68" i="5"/>
  <c r="EQ68" i="5"/>
  <c r="FA68" i="5"/>
  <c r="CX68" i="5"/>
  <c r="DG68" i="5"/>
  <c r="GK68" i="5"/>
  <c r="GU70" i="5"/>
  <c r="DA68" i="5"/>
  <c r="EW68" i="5"/>
  <c r="FJ68" i="5"/>
  <c r="FL68" i="5"/>
  <c r="AR68" i="5"/>
  <c r="FK68" i="5"/>
  <c r="EX68" i="5"/>
  <c r="N68" i="5"/>
  <c r="CQ68" i="5"/>
  <c r="P68" i="5"/>
  <c r="AQ68" i="5"/>
  <c r="BQ68" i="5"/>
  <c r="DN68" i="5"/>
  <c r="AW68" i="5"/>
  <c r="EG68" i="5"/>
  <c r="DL68" i="5"/>
  <c r="AH68" i="5"/>
  <c r="BO68" i="5"/>
  <c r="H68" i="5"/>
  <c r="G68" i="5"/>
  <c r="EF68" i="5"/>
  <c r="EH68" i="5"/>
  <c r="L68" i="5"/>
  <c r="DP68" i="5"/>
  <c r="K68" i="5"/>
  <c r="AK68" i="5"/>
  <c r="AN68" i="5"/>
  <c r="AM68" i="5"/>
  <c r="M68" i="5"/>
  <c r="DD68" i="5"/>
  <c r="CC68" i="5"/>
  <c r="CB68" i="5"/>
  <c r="H67" i="5"/>
  <c r="CW68" i="5"/>
  <c r="CV68" i="5"/>
  <c r="EN68" i="5"/>
  <c r="EM68" i="5"/>
  <c r="EK68" i="5"/>
  <c r="CM68" i="5"/>
  <c r="CJ68" i="5"/>
  <c r="CL68" i="5"/>
  <c r="CK68" i="5"/>
  <c r="AB68" i="5"/>
  <c r="CU68" i="5"/>
  <c r="CT68" i="5"/>
  <c r="CR68" i="5"/>
  <c r="CS68" i="5"/>
  <c r="AG68" i="5"/>
  <c r="BP68" i="5"/>
  <c r="DF68" i="5"/>
  <c r="DE68" i="5"/>
  <c r="EB68" i="5"/>
  <c r="EA68" i="5"/>
  <c r="DY68" i="5"/>
  <c r="AA68" i="5"/>
  <c r="AT68" i="5"/>
  <c r="AS68" i="5"/>
  <c r="DJ68" i="5"/>
  <c r="DK68" i="5"/>
  <c r="BA68" i="5"/>
  <c r="AY68" i="5"/>
  <c r="DI68" i="5"/>
  <c r="DH68" i="5"/>
  <c r="AZ68" i="5"/>
  <c r="EL68" i="5"/>
  <c r="AC68" i="5"/>
  <c r="GM68" i="5"/>
  <c r="AX68" i="5"/>
  <c r="Z68" i="5"/>
  <c r="AI68" i="5"/>
  <c r="G67" i="5"/>
  <c r="D70" i="5"/>
  <c r="ER39" i="5"/>
  <c r="FJ41" i="5"/>
  <c r="BA40" i="5"/>
  <c r="CX40" i="5"/>
  <c r="AL38" i="5"/>
  <c r="EO38" i="5"/>
  <c r="CE39" i="5"/>
  <c r="K38" i="5"/>
  <c r="W38" i="5"/>
  <c r="EF41" i="5"/>
  <c r="BP38" i="5"/>
  <c r="EI38" i="5"/>
  <c r="DM40" i="5"/>
  <c r="EH39" i="5"/>
  <c r="CO39" i="5"/>
  <c r="CB38" i="5"/>
  <c r="EX41" i="5"/>
  <c r="EF39" i="5"/>
  <c r="DL39" i="5"/>
  <c r="EM41" i="5"/>
  <c r="CT41" i="5"/>
  <c r="GI39" i="5"/>
  <c r="AN38" i="5"/>
  <c r="AY40" i="5"/>
  <c r="CL41" i="5"/>
  <c r="CD38" i="5"/>
  <c r="CV40" i="5"/>
  <c r="BM39" i="5"/>
  <c r="AR40" i="5"/>
  <c r="BR39" i="5"/>
  <c r="FD39" i="5"/>
  <c r="FF41" i="5"/>
  <c r="DC41" i="5"/>
  <c r="FC38" i="5"/>
  <c r="DP41" i="5"/>
  <c r="BP41" i="5"/>
  <c r="BC41" i="5"/>
  <c r="U40" i="5"/>
  <c r="FF38" i="5"/>
  <c r="AJ39" i="5"/>
  <c r="BH40" i="5"/>
  <c r="GO40" i="5"/>
  <c r="CV41" i="5"/>
  <c r="BU38" i="5"/>
  <c r="F39" i="5"/>
  <c r="CN39" i="5"/>
  <c r="FD38" i="5"/>
  <c r="X39" i="5"/>
  <c r="S39" i="5"/>
  <c r="BC38" i="5"/>
  <c r="FC39" i="5"/>
  <c r="S38" i="5"/>
  <c r="FX41" i="5"/>
  <c r="ED41" i="5"/>
  <c r="FI41" i="5"/>
  <c r="BZ38" i="5"/>
  <c r="BH41" i="5"/>
  <c r="Z39" i="5"/>
  <c r="GI38" i="5"/>
  <c r="EU39" i="5"/>
  <c r="EQ39" i="5"/>
  <c r="AV40" i="5"/>
  <c r="DL38" i="5"/>
  <c r="T38" i="5"/>
  <c r="AP40" i="5"/>
  <c r="Y38" i="5"/>
  <c r="BX38" i="5"/>
  <c r="AA40" i="5"/>
  <c r="V38" i="5"/>
  <c r="FN41" i="5"/>
  <c r="K40" i="5"/>
  <c r="GE41" i="5"/>
  <c r="FL39" i="5"/>
  <c r="BY39" i="5"/>
  <c r="BB39" i="5"/>
  <c r="BH38" i="5"/>
  <c r="AG40" i="5"/>
  <c r="P38" i="5"/>
  <c r="I39" i="5"/>
  <c r="BM40" i="5"/>
  <c r="DC39" i="5"/>
  <c r="BI41" i="5"/>
  <c r="CK39" i="5"/>
  <c r="GQ38" i="5"/>
  <c r="CC40" i="5"/>
  <c r="FZ41" i="5"/>
  <c r="GM39" i="5"/>
  <c r="GD39" i="5"/>
  <c r="J38" i="5"/>
  <c r="BE41" i="5"/>
  <c r="BH39" i="5"/>
  <c r="AI41" i="5"/>
  <c r="EU40" i="5"/>
  <c r="Y39" i="5"/>
  <c r="X38" i="5"/>
  <c r="AX41" i="5"/>
  <c r="DW38" i="5"/>
  <c r="FU41" i="5"/>
  <c r="DN38" i="5"/>
  <c r="BR40" i="5"/>
  <c r="BI38" i="5"/>
  <c r="T39" i="5"/>
  <c r="CR41" i="5"/>
  <c r="DG39" i="5"/>
  <c r="DH38" i="5"/>
  <c r="EJ38" i="5"/>
  <c r="CS39" i="5"/>
  <c r="EA38" i="5"/>
  <c r="FL38" i="5"/>
  <c r="AU38" i="5"/>
  <c r="AT38" i="5"/>
  <c r="BU39" i="5"/>
  <c r="GE40" i="5"/>
  <c r="AQ40" i="5"/>
  <c r="BD40" i="5"/>
  <c r="DP38" i="5"/>
  <c r="CC38" i="5"/>
  <c r="FW39" i="5"/>
  <c r="FG41" i="5"/>
  <c r="EJ41" i="5"/>
  <c r="FQ40" i="5"/>
  <c r="GE39" i="5"/>
  <c r="CI39" i="5"/>
  <c r="AK38" i="5"/>
  <c r="DV39" i="5"/>
  <c r="CR38" i="5"/>
  <c r="DF40" i="5"/>
  <c r="CQ38" i="5"/>
  <c r="AY41" i="5"/>
  <c r="FZ40" i="5"/>
  <c r="EB38" i="5"/>
  <c r="BV41" i="5"/>
  <c r="DQ39" i="5"/>
  <c r="EZ38" i="5"/>
  <c r="M39" i="5"/>
  <c r="FM38" i="5"/>
  <c r="EN40" i="5"/>
  <c r="CY41" i="5"/>
  <c r="EE39" i="5"/>
  <c r="AD41" i="5"/>
  <c r="EZ41" i="5"/>
  <c r="H38" i="5"/>
  <c r="EK40" i="5"/>
  <c r="AB39" i="5"/>
  <c r="GA39" i="5"/>
  <c r="BN41" i="5"/>
  <c r="EG40" i="5"/>
  <c r="FO41" i="5"/>
  <c r="GJ39" i="5"/>
  <c r="AI39" i="5"/>
  <c r="CK41" i="5"/>
  <c r="ER40" i="5"/>
  <c r="CU38" i="5"/>
  <c r="GL39" i="5"/>
  <c r="BC39" i="5"/>
  <c r="GL41" i="5"/>
  <c r="EQ38" i="5"/>
  <c r="FK39" i="5"/>
  <c r="DZ41" i="5"/>
  <c r="CE41" i="5"/>
  <c r="DV41" i="5"/>
  <c r="GT41" i="5"/>
  <c r="DV38" i="5"/>
  <c r="EW40" i="5"/>
  <c r="CO40" i="5"/>
  <c r="DB40" i="5"/>
  <c r="AS39" i="5"/>
  <c r="CF38" i="5"/>
  <c r="CE40" i="5"/>
  <c r="EA40" i="5"/>
  <c r="GK41" i="5"/>
  <c r="AR38" i="5"/>
  <c r="EX39" i="5"/>
  <c r="CM40" i="5"/>
  <c r="AZ41" i="5"/>
  <c r="FV41" i="5"/>
  <c r="FK40" i="5"/>
  <c r="DK38" i="5"/>
  <c r="GP40" i="5"/>
  <c r="BQ38" i="5"/>
  <c r="N40" i="5"/>
  <c r="DA40" i="5"/>
  <c r="DJ39" i="5"/>
  <c r="R39" i="5"/>
  <c r="DJ41" i="5"/>
  <c r="DF39" i="5"/>
  <c r="R41" i="5"/>
  <c r="GQ41" i="5"/>
  <c r="U39" i="5"/>
  <c r="F38" i="5"/>
  <c r="BK39" i="5"/>
  <c r="DH39" i="5"/>
  <c r="CR39" i="5"/>
  <c r="DR40" i="5"/>
  <c r="Z41" i="5"/>
  <c r="FW38" i="5"/>
  <c r="BE38" i="5"/>
  <c r="BF40" i="5"/>
  <c r="BJ39" i="5"/>
  <c r="P39" i="5"/>
  <c r="EU41" i="5"/>
  <c r="FW40" i="5"/>
  <c r="BN40" i="5"/>
  <c r="CN41" i="5"/>
  <c r="BK40" i="5"/>
  <c r="GF40" i="5"/>
  <c r="CA38" i="5"/>
  <c r="AO41" i="5"/>
  <c r="DM38" i="5"/>
  <c r="AU40" i="5"/>
  <c r="DD41" i="5"/>
  <c r="GA38" i="5"/>
  <c r="FX40" i="5"/>
  <c r="BQ39" i="5"/>
  <c r="CU39" i="5"/>
  <c r="BY41" i="5"/>
  <c r="DS41" i="5"/>
  <c r="BO40" i="5"/>
  <c r="FT39" i="5"/>
  <c r="CU41" i="5"/>
  <c r="T41" i="5"/>
  <c r="AF41" i="5"/>
  <c r="BS40" i="5"/>
  <c r="AJ41" i="5"/>
  <c r="GF39" i="5"/>
  <c r="V41" i="5"/>
  <c r="CL39" i="5"/>
  <c r="BC40" i="5"/>
  <c r="CL40" i="5"/>
  <c r="AU41" i="5"/>
  <c r="DL40" i="5"/>
  <c r="AB41" i="5"/>
  <c r="EJ39" i="5"/>
  <c r="GI41" i="5"/>
  <c r="GH40" i="5"/>
  <c r="BU41" i="5"/>
  <c r="DZ38" i="5"/>
  <c r="CG38" i="5"/>
  <c r="FP41" i="5"/>
  <c r="FV38" i="5"/>
  <c r="DX39" i="5"/>
  <c r="AF40" i="5"/>
  <c r="R38" i="5"/>
  <c r="FB39" i="5"/>
  <c r="EU38" i="5"/>
  <c r="GO39" i="5"/>
  <c r="EW39" i="5"/>
  <c r="AA38" i="5"/>
  <c r="S41" i="5"/>
  <c r="CP38" i="5"/>
  <c r="DX41" i="5"/>
  <c r="AC40" i="5"/>
  <c r="ET39" i="5"/>
  <c r="CF39" i="5"/>
  <c r="CD40" i="5"/>
  <c r="EV38" i="5"/>
  <c r="DS38" i="5"/>
  <c r="CZ40" i="5"/>
  <c r="DB41" i="5"/>
  <c r="CH39" i="5"/>
  <c r="N39" i="5"/>
  <c r="GH39" i="5"/>
  <c r="DE38" i="5"/>
  <c r="GP38" i="5"/>
  <c r="DA38" i="5"/>
  <c r="W41" i="5"/>
  <c r="EB41" i="5"/>
  <c r="FG38" i="5"/>
  <c r="DP40" i="5"/>
  <c r="BX41" i="5"/>
  <c r="DF38" i="5"/>
  <c r="W40" i="5"/>
  <c r="GL38" i="5"/>
  <c r="AC41" i="5"/>
  <c r="DT38" i="5"/>
  <c r="FT40" i="5"/>
  <c r="BM41" i="5"/>
  <c r="CU40" i="5"/>
  <c r="Z38" i="5"/>
  <c r="AD39" i="5"/>
  <c r="FN38" i="5"/>
  <c r="GE38" i="5"/>
  <c r="AL40" i="5"/>
  <c r="AE40" i="5"/>
  <c r="BV38" i="5"/>
  <c r="CE38" i="5"/>
  <c r="CP40" i="5"/>
  <c r="CT38" i="5"/>
  <c r="AJ38" i="5"/>
  <c r="EG39" i="5"/>
  <c r="DW39" i="5"/>
  <c r="O38" i="5"/>
  <c r="CG40" i="5"/>
  <c r="EI39" i="5"/>
  <c r="FQ39" i="5"/>
  <c r="GS41" i="5"/>
  <c r="AF38" i="5"/>
  <c r="EY38" i="5"/>
  <c r="CS41" i="5"/>
  <c r="N41" i="5"/>
  <c r="FO38" i="5"/>
  <c r="CB41" i="5"/>
  <c r="BP39" i="5"/>
  <c r="CY38" i="5"/>
  <c r="BM38" i="5"/>
  <c r="GS40" i="5"/>
  <c r="ED38" i="5"/>
  <c r="GR40" i="5"/>
  <c r="DU39" i="5"/>
  <c r="M40" i="5"/>
  <c r="Q38" i="5"/>
  <c r="GD41" i="5"/>
  <c r="EC40" i="5"/>
  <c r="AE39" i="5"/>
  <c r="GC39" i="5"/>
  <c r="AC38" i="5"/>
  <c r="O39" i="5"/>
  <c r="FE39" i="5"/>
  <c r="FP38" i="5"/>
  <c r="G38" i="5"/>
  <c r="EL41" i="5"/>
  <c r="AK40" i="5"/>
  <c r="BD38" i="5"/>
  <c r="DC40" i="5"/>
  <c r="P40" i="5"/>
  <c r="DK39" i="5"/>
  <c r="GN39" i="5"/>
  <c r="BW39" i="5"/>
  <c r="DT41" i="5"/>
  <c r="CS38" i="5"/>
  <c r="S40" i="5"/>
  <c r="FY39" i="5"/>
  <c r="GJ38" i="5"/>
  <c r="ET41" i="5"/>
  <c r="AT41" i="5"/>
  <c r="EG38" i="5"/>
  <c r="AW39" i="5"/>
  <c r="DU38" i="5"/>
  <c r="DK40" i="5"/>
  <c r="CQ40" i="5"/>
  <c r="FU38" i="5"/>
  <c r="EH40" i="5"/>
  <c r="DO39" i="5"/>
  <c r="FO39" i="5"/>
  <c r="GC38" i="5"/>
  <c r="DK41" i="5"/>
  <c r="AS38" i="5"/>
  <c r="GN41" i="5"/>
  <c r="BB38" i="5"/>
  <c r="BB41" i="5"/>
  <c r="EJ40" i="5"/>
  <c r="T40" i="5"/>
  <c r="AE41" i="5"/>
  <c r="AN41" i="5"/>
  <c r="BK41" i="5"/>
  <c r="EP40" i="5"/>
  <c r="EL38" i="5"/>
  <c r="GT40" i="5"/>
  <c r="BA38" i="5"/>
  <c r="DL41" i="5"/>
  <c r="DH41" i="5"/>
  <c r="DG40" i="5"/>
  <c r="GM38" i="5"/>
  <c r="GF41" i="5"/>
  <c r="EY41" i="5"/>
  <c r="GQ40" i="5"/>
  <c r="AF39" i="5"/>
  <c r="DQ41" i="5"/>
  <c r="CM39" i="5"/>
  <c r="W39" i="5"/>
  <c r="AG39" i="5"/>
  <c r="EM39" i="5"/>
  <c r="DZ39" i="5"/>
  <c r="GA41" i="5"/>
  <c r="FM41" i="5"/>
  <c r="BY40" i="5"/>
  <c r="BA39" i="5"/>
  <c r="FU39" i="5"/>
  <c r="BT39" i="5"/>
  <c r="GH38" i="5"/>
  <c r="CT40" i="5"/>
  <c r="AO38" i="5"/>
  <c r="R40" i="5"/>
  <c r="BJ41" i="5"/>
  <c r="DG38" i="5"/>
  <c r="AK39" i="5"/>
  <c r="CH41" i="5"/>
  <c r="GL40" i="5"/>
  <c r="AI38" i="5"/>
  <c r="GO38" i="5"/>
  <c r="FH40" i="5"/>
  <c r="CM41" i="5"/>
  <c r="EO41" i="5"/>
  <c r="BZ39" i="5"/>
  <c r="GG41" i="5"/>
  <c r="J40" i="5"/>
  <c r="AP39" i="5"/>
  <c r="DD40" i="5"/>
  <c r="BR41" i="5"/>
  <c r="GR41" i="5"/>
  <c r="FV40" i="5"/>
  <c r="FI40" i="5"/>
  <c r="BS39" i="5"/>
  <c r="CN40" i="5"/>
  <c r="BZ40" i="5"/>
  <c r="FQ38" i="5"/>
  <c r="BG41" i="5"/>
  <c r="BV40" i="5"/>
  <c r="DF41" i="5"/>
  <c r="GD38" i="5"/>
  <c r="AT39" i="5"/>
  <c r="BB40" i="5"/>
  <c r="EO39" i="5"/>
  <c r="GV39" i="5"/>
  <c r="DO38" i="5"/>
  <c r="FN39" i="5"/>
  <c r="DI40" i="5"/>
  <c r="AH41" i="5"/>
  <c r="FC41" i="5"/>
  <c r="BL39" i="5"/>
  <c r="FG39" i="5"/>
  <c r="ES39" i="5"/>
  <c r="GM40" i="5"/>
  <c r="BL41" i="5"/>
  <c r="DY41" i="5"/>
  <c r="AQ38" i="5"/>
  <c r="AX40" i="5"/>
  <c r="FR41" i="5"/>
  <c r="AG38" i="5"/>
  <c r="AV39" i="5"/>
  <c r="CC41" i="5"/>
  <c r="AI40" i="5"/>
  <c r="EK38" i="5"/>
  <c r="EQ40" i="5"/>
  <c r="BK38" i="5"/>
  <c r="I38" i="5"/>
  <c r="FS41" i="5"/>
  <c r="EN41" i="5"/>
  <c r="CD41" i="5"/>
  <c r="Q41" i="5"/>
  <c r="Q40" i="5"/>
  <c r="FX38" i="5"/>
  <c r="DI38" i="5"/>
  <c r="FA41" i="5"/>
  <c r="GG40" i="5"/>
  <c r="EV40" i="5"/>
  <c r="CG39" i="5"/>
  <c r="AM39" i="5"/>
  <c r="DJ40" i="5"/>
  <c r="BS41" i="5"/>
  <c r="CX38" i="5"/>
  <c r="BN39" i="5"/>
  <c r="AZ38" i="5"/>
  <c r="N38" i="5"/>
  <c r="DC38" i="5"/>
  <c r="BO41" i="5"/>
  <c r="AN39" i="5"/>
  <c r="DN40" i="5"/>
  <c r="GN38" i="5"/>
  <c r="FU40" i="5"/>
  <c r="FI39" i="5"/>
  <c r="EE41" i="5"/>
  <c r="DP39" i="5"/>
  <c r="CI38" i="5"/>
  <c r="CJ38" i="5"/>
  <c r="EM40" i="5"/>
  <c r="U38" i="5"/>
  <c r="DQ40" i="5"/>
  <c r="FJ39" i="5"/>
  <c r="AM38" i="5"/>
  <c r="EW41" i="5"/>
  <c r="AK41" i="5"/>
  <c r="EI40" i="5"/>
  <c r="CK38" i="5"/>
  <c r="FF40" i="5"/>
  <c r="AQ39" i="5"/>
  <c r="EE38" i="5"/>
  <c r="CO41" i="5"/>
  <c r="CF41" i="5"/>
  <c r="BT38" i="5"/>
  <c r="CK40" i="5"/>
  <c r="FK41" i="5"/>
  <c r="L40" i="5"/>
  <c r="GI40" i="5"/>
  <c r="GT39" i="5"/>
  <c r="GB40" i="5"/>
  <c r="AP38" i="5"/>
  <c r="EN39" i="5"/>
  <c r="DR38" i="5"/>
  <c r="AV38" i="5"/>
  <c r="EB39" i="5"/>
  <c r="BO38" i="5"/>
  <c r="BE39" i="5"/>
  <c r="ET38" i="5"/>
  <c r="FT41" i="5"/>
  <c r="AW41" i="5"/>
  <c r="CP41" i="5"/>
  <c r="AS40" i="5"/>
  <c r="CX41" i="5"/>
  <c r="EL40" i="5"/>
  <c r="ED40" i="5"/>
  <c r="BQ41" i="5"/>
  <c r="GK40" i="5"/>
  <c r="CI40" i="5"/>
  <c r="FY40" i="5"/>
  <c r="EZ39" i="5"/>
  <c r="AX39" i="5"/>
  <c r="FQ41" i="5"/>
  <c r="CV39" i="5"/>
  <c r="FX39" i="5"/>
  <c r="L38" i="5"/>
  <c r="GG39" i="5"/>
  <c r="AO40" i="5"/>
  <c r="CT39" i="5"/>
  <c r="FS38" i="5"/>
  <c r="BU40" i="5"/>
  <c r="GS39" i="5"/>
  <c r="AW38" i="5"/>
  <c r="FL41" i="5"/>
  <c r="BR38" i="5"/>
  <c r="AE38" i="5"/>
  <c r="AO39" i="5"/>
  <c r="BD41" i="5"/>
  <c r="FH38" i="5"/>
  <c r="CW38" i="5"/>
  <c r="CF40" i="5"/>
  <c r="DD39" i="5"/>
  <c r="X41" i="5"/>
  <c r="FR40" i="5"/>
  <c r="Q39" i="5"/>
  <c r="ES38" i="5"/>
  <c r="BA41" i="5"/>
  <c r="DG41" i="5"/>
  <c r="BL38" i="5"/>
  <c r="CC39" i="5"/>
  <c r="EA39" i="5"/>
  <c r="DM39" i="5"/>
  <c r="AA39" i="5"/>
  <c r="CJ41" i="5"/>
  <c r="AM40" i="5"/>
  <c r="AU39" i="5"/>
  <c r="CI41" i="5"/>
  <c r="CA40" i="5"/>
  <c r="EL39" i="5"/>
  <c r="EH38" i="5"/>
  <c r="DU40" i="5"/>
  <c r="DX40" i="5"/>
  <c r="FH41" i="5"/>
  <c r="FA40" i="5"/>
  <c r="BF41" i="5"/>
  <c r="AD38" i="5"/>
  <c r="GK39" i="5"/>
  <c r="FR39" i="5"/>
  <c r="BE40" i="5"/>
  <c r="FO40" i="5"/>
  <c r="CB40" i="5"/>
  <c r="DX38" i="5"/>
  <c r="GH41" i="5"/>
  <c r="FM40" i="5"/>
  <c r="DO41" i="5"/>
  <c r="GU39" i="5"/>
  <c r="CX39" i="5"/>
  <c r="J39" i="5"/>
  <c r="EV39" i="5"/>
  <c r="AA41" i="5"/>
  <c r="AJ40" i="5"/>
  <c r="BZ41" i="5"/>
  <c r="EP41" i="5"/>
  <c r="GN40" i="5"/>
  <c r="AT40" i="5"/>
  <c r="BY38" i="5"/>
  <c r="CR40" i="5"/>
  <c r="CZ38" i="5"/>
  <c r="EF38" i="5"/>
  <c r="AY38" i="5"/>
  <c r="DW41" i="5"/>
  <c r="DR41" i="5"/>
  <c r="DM41" i="5"/>
  <c r="AW40" i="5"/>
  <c r="EY40" i="5"/>
  <c r="AZ40" i="5"/>
  <c r="Z40" i="5"/>
  <c r="FD41" i="5"/>
  <c r="EE40" i="5"/>
  <c r="GG38" i="5"/>
  <c r="EW38" i="5"/>
  <c r="FK38" i="5"/>
  <c r="BF38" i="5"/>
  <c r="BD39" i="5"/>
  <c r="BJ40" i="5"/>
  <c r="DY40" i="5"/>
  <c r="DE40" i="5"/>
  <c r="BW40" i="5"/>
  <c r="CH40" i="5"/>
  <c r="CW40" i="5"/>
  <c r="CH38" i="5"/>
  <c r="EP39" i="5"/>
  <c r="K39" i="5"/>
  <c r="FE40" i="5"/>
  <c r="BG39" i="5"/>
  <c r="FY38" i="5"/>
  <c r="P41" i="5"/>
  <c r="BQ40" i="5"/>
  <c r="GR39" i="5"/>
  <c r="DT40" i="5"/>
  <c r="GC40" i="5"/>
  <c r="FB38" i="5"/>
  <c r="GR38" i="5"/>
  <c r="AQ41" i="5"/>
  <c r="DW40" i="5"/>
  <c r="DB39" i="5"/>
  <c r="CJ40" i="5"/>
  <c r="FB40" i="5"/>
  <c r="FZ38" i="5"/>
  <c r="EF40" i="5"/>
  <c r="CL38" i="5"/>
  <c r="GU41" i="5"/>
  <c r="X40" i="5"/>
  <c r="DQ38" i="5"/>
  <c r="BT41" i="5"/>
  <c r="AD40" i="5"/>
  <c r="G39" i="5"/>
  <c r="DJ38" i="5"/>
  <c r="EQ41" i="5"/>
  <c r="EG41" i="5"/>
  <c r="CN38" i="5"/>
  <c r="CO38" i="5"/>
  <c r="GB38" i="5"/>
  <c r="GP39" i="5"/>
  <c r="EB40" i="5"/>
  <c r="EN38" i="5"/>
  <c r="BF39" i="5"/>
  <c r="DU41" i="5"/>
  <c r="EK39" i="5"/>
  <c r="FS39" i="5"/>
  <c r="DR39" i="5"/>
  <c r="ER38" i="5"/>
  <c r="EI41" i="5"/>
  <c r="GB41" i="5"/>
  <c r="FC40" i="5"/>
  <c r="EO40" i="5"/>
  <c r="FF39" i="5"/>
  <c r="AR41" i="5"/>
  <c r="CS40" i="5"/>
  <c r="GO41" i="5"/>
  <c r="FG40" i="5"/>
  <c r="FZ39" i="5"/>
  <c r="FS40" i="5"/>
  <c r="FM39" i="5"/>
  <c r="CV38" i="5"/>
  <c r="EY39" i="5"/>
  <c r="BV39" i="5"/>
  <c r="EX40" i="5"/>
  <c r="GS38" i="5"/>
  <c r="CQ39" i="5"/>
  <c r="GJ41" i="5"/>
  <c r="CY39" i="5"/>
  <c r="GK38" i="5"/>
  <c r="CD39" i="5"/>
  <c r="H39" i="5"/>
  <c r="BW38" i="5"/>
  <c r="FL40" i="5"/>
  <c r="AG41" i="5"/>
  <c r="GC41" i="5"/>
  <c r="CA41" i="5"/>
  <c r="Y40" i="5"/>
  <c r="BI39" i="5"/>
  <c r="AB40" i="5"/>
  <c r="V39" i="5"/>
  <c r="FP40" i="5"/>
  <c r="CP39" i="5"/>
  <c r="BJ38" i="5"/>
  <c r="EA41" i="5"/>
  <c r="BT40" i="5"/>
  <c r="FH39" i="5"/>
  <c r="BX40" i="5"/>
  <c r="FP39" i="5"/>
  <c r="AZ39" i="5"/>
  <c r="GD40" i="5"/>
  <c r="GQ39" i="5"/>
  <c r="FI38" i="5"/>
  <c r="DN41" i="5"/>
  <c r="FR38" i="5"/>
  <c r="GV41" i="5"/>
  <c r="CZ39" i="5"/>
  <c r="DZ40" i="5"/>
  <c r="ES41" i="5"/>
  <c r="DI41" i="5"/>
  <c r="CZ41" i="5"/>
  <c r="CA39" i="5"/>
  <c r="DS40" i="5"/>
  <c r="O40" i="5"/>
  <c r="EX38" i="5"/>
  <c r="AN40" i="5"/>
  <c r="BN38" i="5"/>
  <c r="DH40" i="5"/>
  <c r="DT39" i="5"/>
  <c r="GJ40" i="5"/>
  <c r="ES40" i="5"/>
  <c r="GM41" i="5"/>
  <c r="FT38" i="5"/>
  <c r="GF38" i="5"/>
  <c r="AY39" i="5"/>
  <c r="DV40" i="5"/>
  <c r="FN40" i="5"/>
  <c r="EV41" i="5"/>
  <c r="V40" i="5"/>
  <c r="CG41" i="5"/>
  <c r="BI40" i="5"/>
  <c r="DE39" i="5"/>
  <c r="AV41" i="5"/>
  <c r="L39" i="5"/>
  <c r="BG40" i="5"/>
  <c r="AB38" i="5"/>
  <c r="FJ40" i="5"/>
  <c r="AH39" i="5"/>
  <c r="FJ38" i="5"/>
  <c r="BL40" i="5"/>
  <c r="DY39" i="5"/>
  <c r="BO39" i="5"/>
  <c r="DD38" i="5"/>
  <c r="ET40" i="5"/>
  <c r="GB39" i="5"/>
  <c r="CQ41" i="5"/>
  <c r="FY41" i="5"/>
  <c r="EC39" i="5"/>
  <c r="FW41" i="5"/>
  <c r="BP40" i="5"/>
  <c r="BG38" i="5"/>
  <c r="AP41" i="5"/>
  <c r="DO40" i="5"/>
  <c r="AX38" i="5"/>
  <c r="DN39" i="5"/>
  <c r="DA39" i="5"/>
  <c r="CB39" i="5"/>
  <c r="DI39" i="5"/>
  <c r="ED39" i="5"/>
  <c r="EZ40" i="5"/>
  <c r="EP38" i="5"/>
  <c r="Y41" i="5"/>
  <c r="DA41" i="5"/>
  <c r="AL39" i="5"/>
  <c r="FB41" i="5"/>
  <c r="FE38" i="5"/>
  <c r="AH38" i="5"/>
  <c r="CW41" i="5"/>
  <c r="BW41" i="5"/>
  <c r="DS39" i="5"/>
  <c r="AM41" i="5"/>
  <c r="AS41" i="5"/>
  <c r="AR39" i="5"/>
  <c r="FV39" i="5"/>
  <c r="BS38" i="5"/>
  <c r="CM38" i="5"/>
  <c r="O41" i="5"/>
  <c r="BX39" i="5"/>
  <c r="FD40" i="5"/>
  <c r="EK41" i="5"/>
  <c r="CJ39" i="5"/>
  <c r="EH41" i="5"/>
  <c r="CY40" i="5"/>
  <c r="AH40" i="5"/>
  <c r="FA38" i="5"/>
  <c r="U41" i="5"/>
  <c r="DY38" i="5"/>
  <c r="ER41" i="5"/>
  <c r="FA39" i="5"/>
  <c r="CW39" i="5"/>
  <c r="EM38" i="5"/>
  <c r="AL41" i="5"/>
  <c r="GP41" i="5"/>
  <c r="EC38" i="5"/>
  <c r="EC41" i="5"/>
  <c r="GA40" i="5"/>
  <c r="DB38" i="5"/>
  <c r="AC39" i="5"/>
  <c r="M38" i="5"/>
  <c r="DE41" i="5"/>
  <c r="EL45" i="5" l="1"/>
  <c r="EL46" i="5" s="1"/>
  <c r="EL47" i="5" s="1"/>
  <c r="BD45" i="5"/>
  <c r="BD46" i="5" s="1"/>
  <c r="BD47" i="5" s="1"/>
  <c r="EN45" i="5"/>
  <c r="EN46" i="5" s="1"/>
  <c r="EN47" i="5" s="1"/>
  <c r="DT45" i="5"/>
  <c r="DT46" i="5" s="1"/>
  <c r="DT47" i="5" s="1"/>
  <c r="X45" i="5"/>
  <c r="X46" i="5" s="1"/>
  <c r="X47" i="5" s="1"/>
  <c r="DC45" i="5"/>
  <c r="DC46" i="5" s="1"/>
  <c r="DC47" i="5" s="1"/>
  <c r="FQ45" i="5"/>
  <c r="FQ46" i="5" s="1"/>
  <c r="FQ47" i="5" s="1"/>
  <c r="AK45" i="5"/>
  <c r="AK46" i="5" s="1"/>
  <c r="AK47" i="5" s="1"/>
  <c r="DV45" i="5"/>
  <c r="DV46" i="5" s="1"/>
  <c r="DV47" i="5" s="1"/>
  <c r="K45" i="5"/>
  <c r="K46" i="5" s="1"/>
  <c r="K47" i="5" s="1"/>
  <c r="EO45" i="5"/>
  <c r="EO46" i="5" s="1"/>
  <c r="EO47" i="5" s="1"/>
  <c r="GQ45" i="5"/>
  <c r="GQ46" i="5" s="1"/>
  <c r="GQ47" i="5" s="1"/>
  <c r="DZ45" i="5"/>
  <c r="DZ46" i="5" s="1"/>
  <c r="DZ47" i="5" s="1"/>
  <c r="CG45" i="5"/>
  <c r="CG46" i="5" s="1"/>
  <c r="CG47" i="5" s="1"/>
  <c r="DR45" i="5"/>
  <c r="DR46" i="5" s="1"/>
  <c r="DR47" i="5" s="1"/>
  <c r="CD45" i="5"/>
  <c r="CD46" i="5" s="1"/>
  <c r="CD47" i="5" s="1"/>
  <c r="O45" i="5"/>
  <c r="O46" i="5" s="1"/>
  <c r="O47" i="5" s="1"/>
  <c r="P45" i="5"/>
  <c r="P46" i="5" s="1"/>
  <c r="P47" i="5" s="1"/>
  <c r="DX45" i="5"/>
  <c r="DX46" i="5" s="1"/>
  <c r="DX47" i="5" s="1"/>
  <c r="ES45" i="5"/>
  <c r="ES46" i="5" s="1"/>
  <c r="ES47" i="5" s="1"/>
  <c r="BZ45" i="5"/>
  <c r="BZ46" i="5" s="1"/>
  <c r="BZ47" i="5" s="1"/>
  <c r="CM45" i="5"/>
  <c r="CM46" i="5" s="1"/>
  <c r="CM47" i="5" s="1"/>
  <c r="EA45" i="5"/>
  <c r="EA46" i="5" s="1"/>
  <c r="EA47" i="5" s="1"/>
  <c r="S45" i="5"/>
  <c r="S46" i="5" s="1"/>
  <c r="S47" i="5" s="1"/>
  <c r="DK45" i="5"/>
  <c r="DK46" i="5" s="1"/>
  <c r="DK47" i="5" s="1"/>
  <c r="CA45" i="5"/>
  <c r="CA46" i="5" s="1"/>
  <c r="CA47" i="5" s="1"/>
  <c r="AU45" i="5"/>
  <c r="AU46" i="5" s="1"/>
  <c r="AU47" i="5" s="1"/>
  <c r="BT45" i="5"/>
  <c r="BT46" i="5" s="1"/>
  <c r="BT47" i="5" s="1"/>
  <c r="BP45" i="5"/>
  <c r="BP46" i="5" s="1"/>
  <c r="BP47" i="5" s="1"/>
  <c r="AX45" i="5"/>
  <c r="AX46" i="5" s="1"/>
  <c r="AX47" i="5" s="1"/>
  <c r="DD45" i="5"/>
  <c r="DD46" i="5" s="1"/>
  <c r="DD47" i="5" s="1"/>
  <c r="CY45" i="5"/>
  <c r="CY46" i="5" s="1"/>
  <c r="CY47" i="5" s="1"/>
  <c r="EJ45" i="5"/>
  <c r="EJ46" i="5" s="1"/>
  <c r="EJ47" i="5" s="1"/>
  <c r="BO45" i="5"/>
  <c r="BO46" i="5" s="1"/>
  <c r="BO47" i="5" s="1"/>
  <c r="AV45" i="5"/>
  <c r="AV46" i="5" s="1"/>
  <c r="AV47" i="5" s="1"/>
  <c r="EG45" i="5"/>
  <c r="EG46" i="5" s="1"/>
  <c r="EG47" i="5" s="1"/>
  <c r="U45" i="5"/>
  <c r="U46" i="5" s="1"/>
  <c r="U47" i="5" s="1"/>
  <c r="CT45" i="5"/>
  <c r="CT46" i="5" s="1"/>
  <c r="CT47" i="5" s="1"/>
  <c r="AF45" i="5"/>
  <c r="AF46" i="5" s="1"/>
  <c r="AF47" i="5" s="1"/>
  <c r="DM45" i="5"/>
  <c r="DM46" i="5" s="1"/>
  <c r="DM47" i="5" s="1"/>
  <c r="T45" i="5"/>
  <c r="T46" i="5" s="1"/>
  <c r="T47" i="5" s="1"/>
  <c r="DI45" i="5"/>
  <c r="DI46" i="5" s="1"/>
  <c r="DI47" i="5" s="1"/>
  <c r="BS45" i="5"/>
  <c r="BS46" i="5" s="1"/>
  <c r="BS47" i="5" s="1"/>
  <c r="CS45" i="5"/>
  <c r="CS46" i="5" s="1"/>
  <c r="CS47" i="5" s="1"/>
  <c r="GJ45" i="5"/>
  <c r="GJ46" i="5" s="1"/>
  <c r="GJ47" i="5" s="1"/>
  <c r="GP45" i="5"/>
  <c r="GP46" i="5" s="1"/>
  <c r="GP47" i="5" s="1"/>
  <c r="AP45" i="5"/>
  <c r="AP46" i="5" s="1"/>
  <c r="AP47" i="5" s="1"/>
  <c r="GF45" i="5"/>
  <c r="GF46" i="5" s="1"/>
  <c r="GF47" i="5" s="1"/>
  <c r="AE45" i="5"/>
  <c r="AE46" i="5" s="1"/>
  <c r="AE47" i="5" s="1"/>
  <c r="BJ45" i="5"/>
  <c r="BJ46" i="5" s="1"/>
  <c r="BJ47" i="5" s="1"/>
  <c r="EE45" i="5"/>
  <c r="EE46" i="5" s="1"/>
  <c r="EE47" i="5" s="1"/>
  <c r="F45" i="5"/>
  <c r="F46" i="5" s="1"/>
  <c r="F47" i="5" s="1"/>
  <c r="F51" i="5" s="1"/>
  <c r="F52" i="5" s="1"/>
  <c r="F58" i="5" s="1"/>
  <c r="F59" i="5" s="1"/>
  <c r="F70" i="5" s="1"/>
  <c r="CH45" i="5"/>
  <c r="CH46" i="5" s="1"/>
  <c r="CH47" i="5" s="1"/>
  <c r="FS45" i="5"/>
  <c r="FS46" i="5" s="1"/>
  <c r="FS47" i="5" s="1"/>
  <c r="EB45" i="5"/>
  <c r="EB46" i="5" s="1"/>
  <c r="EB47" i="5" s="1"/>
  <c r="GH45" i="5"/>
  <c r="GH46" i="5" s="1"/>
  <c r="GH47" i="5" s="1"/>
  <c r="GO45" i="5"/>
  <c r="GO46" i="5" s="1"/>
  <c r="GO47" i="5" s="1"/>
  <c r="AW45" i="5"/>
  <c r="AW46" i="5" s="1"/>
  <c r="AW47" i="5" s="1"/>
  <c r="CK45" i="5"/>
  <c r="CK46" i="5" s="1"/>
  <c r="CK47" i="5" s="1"/>
  <c r="CQ45" i="5"/>
  <c r="CQ46" i="5" s="1"/>
  <c r="CQ47" i="5" s="1"/>
  <c r="GB45" i="5"/>
  <c r="GB46" i="5" s="1"/>
  <c r="GB47" i="5" s="1"/>
  <c r="AY45" i="5"/>
  <c r="AY46" i="5" s="1"/>
  <c r="AY47" i="5" s="1"/>
  <c r="AB45" i="5"/>
  <c r="AB46" i="5" s="1"/>
  <c r="AB47" i="5" s="1"/>
  <c r="Y45" i="5"/>
  <c r="Y46" i="5" s="1"/>
  <c r="Y47" i="5" s="1"/>
  <c r="L45" i="5"/>
  <c r="L46" i="5" s="1"/>
  <c r="L47" i="5" s="1"/>
  <c r="EP45" i="5"/>
  <c r="EP46" i="5" s="1"/>
  <c r="EP47" i="5" s="1"/>
  <c r="GE45" i="5"/>
  <c r="GE46" i="5" s="1"/>
  <c r="GE47" i="5" s="1"/>
  <c r="EU45" i="5"/>
  <c r="EU46" i="5" s="1"/>
  <c r="EU47" i="5" s="1"/>
  <c r="BE45" i="5"/>
  <c r="BE46" i="5" s="1"/>
  <c r="BE47" i="5" s="1"/>
  <c r="GL45" i="5"/>
  <c r="GL46" i="5" s="1"/>
  <c r="GL47" i="5" s="1"/>
  <c r="BG45" i="5"/>
  <c r="BG46" i="5" s="1"/>
  <c r="BG47" i="5" s="1"/>
  <c r="BW45" i="5"/>
  <c r="BW46" i="5" s="1"/>
  <c r="BW47" i="5" s="1"/>
  <c r="AM45" i="5"/>
  <c r="AM46" i="5" s="1"/>
  <c r="AM47" i="5" s="1"/>
  <c r="BA45" i="5"/>
  <c r="BA46" i="5" s="1"/>
  <c r="BA47" i="5" s="1"/>
  <c r="M45" i="5"/>
  <c r="M46" i="5" s="1"/>
  <c r="M47" i="5" s="1"/>
  <c r="FZ45" i="5"/>
  <c r="FZ46" i="5" s="1"/>
  <c r="FZ47" i="5" s="1"/>
  <c r="N45" i="5"/>
  <c r="N46" i="5" s="1"/>
  <c r="N47" i="5" s="1"/>
  <c r="BY45" i="5"/>
  <c r="BY46" i="5" s="1"/>
  <c r="BY47" i="5" s="1"/>
  <c r="AS45" i="5"/>
  <c r="AS46" i="5" s="1"/>
  <c r="AS47" i="5" s="1"/>
  <c r="DU45" i="5"/>
  <c r="DU46" i="5" s="1"/>
  <c r="DU47" i="5" s="1"/>
  <c r="FB45" i="5"/>
  <c r="FB46" i="5" s="1"/>
  <c r="FB47" i="5" s="1"/>
  <c r="CC45" i="5"/>
  <c r="CC46" i="5" s="1"/>
  <c r="CC47" i="5" s="1"/>
  <c r="FW45" i="5"/>
  <c r="FW46" i="5" s="1"/>
  <c r="FW47" i="5" s="1"/>
  <c r="FT45" i="5"/>
  <c r="FT46" i="5" s="1"/>
  <c r="FT47" i="5" s="1"/>
  <c r="Q45" i="5"/>
  <c r="Q46" i="5" s="1"/>
  <c r="Q47" i="5" s="1"/>
  <c r="CN45" i="5"/>
  <c r="CN46" i="5" s="1"/>
  <c r="CN47" i="5" s="1"/>
  <c r="EW45" i="5"/>
  <c r="EW46" i="5" s="1"/>
  <c r="EW47" i="5" s="1"/>
  <c r="BR45" i="5"/>
  <c r="BR46" i="5" s="1"/>
  <c r="BR47" i="5" s="1"/>
  <c r="CU45" i="5"/>
  <c r="CU46" i="5" s="1"/>
  <c r="CU47" i="5" s="1"/>
  <c r="AH45" i="5"/>
  <c r="AH46" i="5" s="1"/>
  <c r="AH47" i="5" s="1"/>
  <c r="FL45" i="5"/>
  <c r="FL46" i="5" s="1"/>
  <c r="FL47" i="5" s="1"/>
  <c r="EC45" i="5"/>
  <c r="EC46" i="5" s="1"/>
  <c r="EC47" i="5" s="1"/>
  <c r="J45" i="5"/>
  <c r="J46" i="5" s="1"/>
  <c r="J47" i="5" s="1"/>
  <c r="FX45" i="5"/>
  <c r="FX46" i="5" s="1"/>
  <c r="FX47" i="5" s="1"/>
  <c r="FF45" i="5"/>
  <c r="FF46" i="5" s="1"/>
  <c r="FF47" i="5" s="1"/>
  <c r="EX45" i="5"/>
  <c r="EX46" i="5" s="1"/>
  <c r="EX47" i="5" s="1"/>
  <c r="AO45" i="5"/>
  <c r="AO46" i="5" s="1"/>
  <c r="AO47" i="5" s="1"/>
  <c r="FM45" i="5"/>
  <c r="FM46" i="5" s="1"/>
  <c r="FM47" i="5" s="1"/>
  <c r="BX45" i="5"/>
  <c r="BX46" i="5" s="1"/>
  <c r="BX47" i="5" s="1"/>
  <c r="BB45" i="5"/>
  <c r="BB46" i="5" s="1"/>
  <c r="BB47" i="5" s="1"/>
  <c r="DL45" i="5"/>
  <c r="DL46" i="5" s="1"/>
  <c r="DL47" i="5" s="1"/>
  <c r="CP45" i="5"/>
  <c r="CP46" i="5" s="1"/>
  <c r="CP47" i="5" s="1"/>
  <c r="EF45" i="5"/>
  <c r="EF46" i="5" s="1"/>
  <c r="EF47" i="5" s="1"/>
  <c r="GR45" i="5"/>
  <c r="GR46" i="5" s="1"/>
  <c r="GR47" i="5" s="1"/>
  <c r="AI45" i="5"/>
  <c r="AI46" i="5" s="1"/>
  <c r="AI47" i="5" s="1"/>
  <c r="AL45" i="5"/>
  <c r="AL46" i="5" s="1"/>
  <c r="AL47" i="5" s="1"/>
  <c r="GI45" i="5"/>
  <c r="GI46" i="5" s="1"/>
  <c r="GI47" i="5" s="1"/>
  <c r="FG45" i="5"/>
  <c r="FG46" i="5" s="1"/>
  <c r="FG47" i="5" s="1"/>
  <c r="BK45" i="5"/>
  <c r="BK46" i="5" s="1"/>
  <c r="BK47" i="5" s="1"/>
  <c r="CX45" i="5"/>
  <c r="CX46" i="5" s="1"/>
  <c r="CX47" i="5" s="1"/>
  <c r="CO45" i="5"/>
  <c r="CO46" i="5" s="1"/>
  <c r="CO47" i="5" s="1"/>
  <c r="CV45" i="5"/>
  <c r="CV46" i="5" s="1"/>
  <c r="CV47" i="5" s="1"/>
  <c r="AT45" i="5"/>
  <c r="AT46" i="5" s="1"/>
  <c r="AT47" i="5" s="1"/>
  <c r="BM45" i="5"/>
  <c r="BM46" i="5" s="1"/>
  <c r="BM47" i="5" s="1"/>
  <c r="CF45" i="5"/>
  <c r="CF46" i="5" s="1"/>
  <c r="CF47" i="5" s="1"/>
  <c r="CL45" i="5"/>
  <c r="CL46" i="5" s="1"/>
  <c r="CL47" i="5" s="1"/>
  <c r="BH45" i="5"/>
  <c r="BH46" i="5" s="1"/>
  <c r="BH47" i="5" s="1"/>
  <c r="GS45" i="5"/>
  <c r="GS46" i="5" s="1"/>
  <c r="GS47" i="5" s="1"/>
  <c r="GT51" i="5" s="1"/>
  <c r="GT52" i="5" s="1"/>
  <c r="GT58" i="5" s="1"/>
  <c r="GT59" i="5" s="1"/>
  <c r="GT70" i="5" s="1"/>
  <c r="EK45" i="5"/>
  <c r="EK46" i="5" s="1"/>
  <c r="EK47" i="5" s="1"/>
  <c r="G45" i="5"/>
  <c r="G46" i="5" s="1"/>
  <c r="G47" i="5" s="1"/>
  <c r="AD45" i="5"/>
  <c r="AD46" i="5" s="1"/>
  <c r="AD47" i="5" s="1"/>
  <c r="AE51" i="5" s="1"/>
  <c r="AE52" i="5" s="1"/>
  <c r="AE58" i="5" s="1"/>
  <c r="AE59" i="5" s="1"/>
  <c r="AE70" i="5" s="1"/>
  <c r="EQ45" i="5"/>
  <c r="EQ46" i="5" s="1"/>
  <c r="EQ47" i="5" s="1"/>
  <c r="EQ51" i="5" s="1"/>
  <c r="EQ52" i="5" s="1"/>
  <c r="EQ58" i="5" s="1"/>
  <c r="G26" i="20" s="1"/>
  <c r="AZ45" i="5"/>
  <c r="AZ46" i="5" s="1"/>
  <c r="AZ47" i="5" s="1"/>
  <c r="ER45" i="5"/>
  <c r="ER46" i="5" s="1"/>
  <c r="ER47" i="5" s="1"/>
  <c r="ES51" i="5" s="1"/>
  <c r="ES52" i="5" s="1"/>
  <c r="ES58" i="5" s="1"/>
  <c r="ES59" i="5" s="1"/>
  <c r="GC45" i="5"/>
  <c r="GC46" i="5" s="1"/>
  <c r="GC47" i="5" s="1"/>
  <c r="GC51" i="5" s="1"/>
  <c r="GC52" i="5" s="1"/>
  <c r="GC58" i="5" s="1"/>
  <c r="GC59" i="5" s="1"/>
  <c r="EV45" i="5"/>
  <c r="EV46" i="5" s="1"/>
  <c r="EV47" i="5" s="1"/>
  <c r="AJ45" i="5"/>
  <c r="AJ46" i="5" s="1"/>
  <c r="AJ47" i="5" s="1"/>
  <c r="DA45" i="5"/>
  <c r="DA46" i="5" s="1"/>
  <c r="DA47" i="5" s="1"/>
  <c r="DB45" i="5"/>
  <c r="DB46" i="5" s="1"/>
  <c r="DB47" i="5" s="1"/>
  <c r="FN45" i="5"/>
  <c r="FN46" i="5" s="1"/>
  <c r="FN47" i="5" s="1"/>
  <c r="AG45" i="5"/>
  <c r="AG46" i="5" s="1"/>
  <c r="AG47" i="5" s="1"/>
  <c r="FC45" i="5"/>
  <c r="FC46" i="5" s="1"/>
  <c r="FC47" i="5" s="1"/>
  <c r="DY45" i="5"/>
  <c r="DY46" i="5" s="1"/>
  <c r="DY47" i="5" s="1"/>
  <c r="DG45" i="5"/>
  <c r="DG46" i="5" s="1"/>
  <c r="DG47" i="5" s="1"/>
  <c r="CR45" i="5"/>
  <c r="CR46" i="5" s="1"/>
  <c r="CR47" i="5" s="1"/>
  <c r="CJ45" i="5"/>
  <c r="CJ46" i="5" s="1"/>
  <c r="CJ47" i="5" s="1"/>
  <c r="BF45" i="5"/>
  <c r="BF46" i="5" s="1"/>
  <c r="BF47" i="5" s="1"/>
  <c r="FA45" i="5"/>
  <c r="FA46" i="5" s="1"/>
  <c r="FA47" i="5" s="1"/>
  <c r="DQ45" i="5"/>
  <c r="DQ46" i="5" s="1"/>
  <c r="DQ47" i="5" s="1"/>
  <c r="AQ45" i="5"/>
  <c r="AQ46" i="5" s="1"/>
  <c r="AQ47" i="5" s="1"/>
  <c r="GA45" i="5"/>
  <c r="GA46" i="5" s="1"/>
  <c r="GA47" i="5" s="1"/>
  <c r="FK45" i="5"/>
  <c r="FK46" i="5" s="1"/>
  <c r="FK47" i="5" s="1"/>
  <c r="FR45" i="5"/>
  <c r="FR46" i="5" s="1"/>
  <c r="FR47" i="5" s="1"/>
  <c r="EZ45" i="5"/>
  <c r="EZ46" i="5" s="1"/>
  <c r="EZ47" i="5" s="1"/>
  <c r="I45" i="5"/>
  <c r="I46" i="5" s="1"/>
  <c r="I47" i="5" s="1"/>
  <c r="FE45" i="5"/>
  <c r="FE46" i="5" s="1"/>
  <c r="FE47" i="5" s="1"/>
  <c r="EY45" i="5"/>
  <c r="EY46" i="5" s="1"/>
  <c r="EY47" i="5" s="1"/>
  <c r="CB45" i="5"/>
  <c r="CB46" i="5" s="1"/>
  <c r="CB47" i="5" s="1"/>
  <c r="BV45" i="5"/>
  <c r="BV46" i="5" s="1"/>
  <c r="BV47" i="5" s="1"/>
  <c r="GM45" i="5"/>
  <c r="GM46" i="5" s="1"/>
  <c r="GM47" i="5" s="1"/>
  <c r="GM51" i="5" s="1"/>
  <c r="GM52" i="5" s="1"/>
  <c r="GM58" i="5" s="1"/>
  <c r="G74" i="20" s="1"/>
  <c r="AN45" i="5"/>
  <c r="AN46" i="5" s="1"/>
  <c r="AN47" i="5" s="1"/>
  <c r="CZ45" i="5"/>
  <c r="CZ46" i="5" s="1"/>
  <c r="CZ47" i="5" s="1"/>
  <c r="CZ51" i="5" s="1"/>
  <c r="CZ52" i="5" s="1"/>
  <c r="CZ58" i="5" s="1"/>
  <c r="CZ59" i="5" s="1"/>
  <c r="CZ70" i="5" s="1"/>
  <c r="H45" i="5"/>
  <c r="H46" i="5" s="1"/>
  <c r="H47" i="5" s="1"/>
  <c r="Z45" i="5"/>
  <c r="Z46" i="5" s="1"/>
  <c r="Z47" i="5" s="1"/>
  <c r="CI45" i="5"/>
  <c r="CI46" i="5" s="1"/>
  <c r="CI47" i="5" s="1"/>
  <c r="AA45" i="5"/>
  <c r="AA46" i="5" s="1"/>
  <c r="AA47" i="5" s="1"/>
  <c r="GG45" i="5"/>
  <c r="GG46" i="5" s="1"/>
  <c r="GG47" i="5" s="1"/>
  <c r="DS45" i="5"/>
  <c r="DS46" i="5" s="1"/>
  <c r="DS47" i="5" s="1"/>
  <c r="EI45" i="5"/>
  <c r="EI46" i="5" s="1"/>
  <c r="EI47" i="5" s="1"/>
  <c r="CE45" i="5"/>
  <c r="CE46" i="5" s="1"/>
  <c r="CE47" i="5" s="1"/>
  <c r="CE51" i="5" s="1"/>
  <c r="CE52" i="5" s="1"/>
  <c r="CE58" i="5" s="1"/>
  <c r="CE59" i="5" s="1"/>
  <c r="CE70" i="5" s="1"/>
  <c r="AC45" i="5"/>
  <c r="AC46" i="5" s="1"/>
  <c r="AC47" i="5" s="1"/>
  <c r="FV45" i="5"/>
  <c r="FV46" i="5" s="1"/>
  <c r="FV47" i="5" s="1"/>
  <c r="BC45" i="5"/>
  <c r="BC46" i="5" s="1"/>
  <c r="BC47" i="5" s="1"/>
  <c r="GN45" i="5"/>
  <c r="GN46" i="5" s="1"/>
  <c r="GN47" i="5" s="1"/>
  <c r="DN45" i="5"/>
  <c r="DN46" i="5" s="1"/>
  <c r="DN47" i="5" s="1"/>
  <c r="V45" i="5"/>
  <c r="V46" i="5" s="1"/>
  <c r="V47" i="5" s="1"/>
  <c r="BI45" i="5"/>
  <c r="BI46" i="5" s="1"/>
  <c r="BI47" i="5" s="1"/>
  <c r="ET45" i="5"/>
  <c r="ET46" i="5" s="1"/>
  <c r="ET47" i="5" s="1"/>
  <c r="FJ45" i="5"/>
  <c r="FJ46" i="5" s="1"/>
  <c r="FJ47" i="5" s="1"/>
  <c r="DH45" i="5"/>
  <c r="DH46" i="5" s="1"/>
  <c r="DH47" i="5" s="1"/>
  <c r="DI51" i="5" s="1"/>
  <c r="DI52" i="5" s="1"/>
  <c r="DI58" i="5" s="1"/>
  <c r="DI59" i="5" s="1"/>
  <c r="DI70" i="5" s="1"/>
  <c r="FD45" i="5"/>
  <c r="FD46" i="5" s="1"/>
  <c r="FD47" i="5" s="1"/>
  <c r="GK45" i="5"/>
  <c r="GK46" i="5" s="1"/>
  <c r="GK47" i="5" s="1"/>
  <c r="R45" i="5"/>
  <c r="R46" i="5" s="1"/>
  <c r="R47" i="5" s="1"/>
  <c r="BU45" i="5"/>
  <c r="BU46" i="5" s="1"/>
  <c r="BU47" i="5" s="1"/>
  <c r="W45" i="5"/>
  <c r="W46" i="5" s="1"/>
  <c r="W47" i="5" s="1"/>
  <c r="DJ45" i="5"/>
  <c r="DJ46" i="5" s="1"/>
  <c r="DJ47" i="5" s="1"/>
  <c r="EM45" i="5"/>
  <c r="EM46" i="5" s="1"/>
  <c r="EM47" i="5" s="1"/>
  <c r="EM51" i="5" s="1"/>
  <c r="EM52" i="5" s="1"/>
  <c r="EM58" i="5" s="1"/>
  <c r="EM59" i="5" s="1"/>
  <c r="FI45" i="5"/>
  <c r="FI46" i="5" s="1"/>
  <c r="FI47" i="5" s="1"/>
  <c r="BN45" i="5"/>
  <c r="BN46" i="5" s="1"/>
  <c r="BN47" i="5" s="1"/>
  <c r="DW45" i="5"/>
  <c r="DW46" i="5" s="1"/>
  <c r="DW47" i="5" s="1"/>
  <c r="BQ45" i="5"/>
  <c r="BQ46" i="5" s="1"/>
  <c r="BQ47" i="5" s="1"/>
  <c r="BQ51" i="5" s="1"/>
  <c r="BQ52" i="5" s="1"/>
  <c r="BQ58" i="5" s="1"/>
  <c r="BQ59" i="5" s="1"/>
  <c r="CW45" i="5"/>
  <c r="CW46" i="5" s="1"/>
  <c r="CW47" i="5" s="1"/>
  <c r="FY45" i="5"/>
  <c r="FY46" i="5" s="1"/>
  <c r="FY47" i="5" s="1"/>
  <c r="DP45" i="5"/>
  <c r="DP46" i="5" s="1"/>
  <c r="DP47" i="5" s="1"/>
  <c r="FO45" i="5"/>
  <c r="FO46" i="5" s="1"/>
  <c r="FO47" i="5" s="1"/>
  <c r="GD45" i="5"/>
  <c r="GD46" i="5" s="1"/>
  <c r="GD47" i="5" s="1"/>
  <c r="FU45" i="5"/>
  <c r="FU46" i="5" s="1"/>
  <c r="FU47" i="5" s="1"/>
  <c r="FH45" i="5"/>
  <c r="FH46" i="5" s="1"/>
  <c r="FH47" i="5" s="1"/>
  <c r="FH51" i="5" s="1"/>
  <c r="FH52" i="5" s="1"/>
  <c r="FH58" i="5" s="1"/>
  <c r="FH59" i="5" s="1"/>
  <c r="DE45" i="5"/>
  <c r="DE46" i="5" s="1"/>
  <c r="DE47" i="5" s="1"/>
  <c r="DO45" i="5"/>
  <c r="DO46" i="5" s="1"/>
  <c r="DO47" i="5" s="1"/>
  <c r="DF45" i="5"/>
  <c r="DF46" i="5" s="1"/>
  <c r="DF47" i="5" s="1"/>
  <c r="ED45" i="5"/>
  <c r="ED46" i="5" s="1"/>
  <c r="ED47" i="5" s="1"/>
  <c r="FP45" i="5"/>
  <c r="FP46" i="5" s="1"/>
  <c r="FP47" i="5" s="1"/>
  <c r="FP51" i="5" s="1"/>
  <c r="FP52" i="5" s="1"/>
  <c r="FP58" i="5" s="1"/>
  <c r="G51" i="20" s="1"/>
  <c r="EH45" i="5"/>
  <c r="EH46" i="5" s="1"/>
  <c r="EH47" i="5" s="1"/>
  <c r="BL45" i="5"/>
  <c r="BL46" i="5" s="1"/>
  <c r="BL47" i="5" s="1"/>
  <c r="AR45" i="5"/>
  <c r="AR46" i="5" s="1"/>
  <c r="AR47" i="5" s="1"/>
  <c r="AR51" i="5" s="1"/>
  <c r="AR52" i="5" s="1"/>
  <c r="AR58" i="5" s="1"/>
  <c r="AR59" i="5" s="1"/>
  <c r="AR70" i="5" s="1"/>
  <c r="G69" i="5"/>
  <c r="H69" i="5"/>
  <c r="AV51" i="5" l="1"/>
  <c r="AV52" i="5" s="1"/>
  <c r="AV58" i="5" s="1"/>
  <c r="AV59" i="5" s="1"/>
  <c r="AV70" i="5" s="1"/>
  <c r="GN51" i="5"/>
  <c r="GN52" i="5" s="1"/>
  <c r="GN58" i="5" s="1"/>
  <c r="R51" i="5"/>
  <c r="R52" i="5" s="1"/>
  <c r="R58" i="5" s="1"/>
  <c r="R59" i="5" s="1"/>
  <c r="R70" i="5" s="1"/>
  <c r="EX51" i="5"/>
  <c r="EX52" i="5" s="1"/>
  <c r="EX58" i="5" s="1"/>
  <c r="EX59" i="5" s="1"/>
  <c r="D33" i="20" s="1"/>
  <c r="DJ51" i="5"/>
  <c r="DJ52" i="5" s="1"/>
  <c r="DJ58" i="5" s="1"/>
  <c r="DJ59" i="5" s="1"/>
  <c r="DJ70" i="5" s="1"/>
  <c r="CV51" i="5"/>
  <c r="CV52" i="5" s="1"/>
  <c r="CV58" i="5" s="1"/>
  <c r="CV59" i="5" s="1"/>
  <c r="CV70" i="5" s="1"/>
  <c r="CN51" i="5"/>
  <c r="CN52" i="5" s="1"/>
  <c r="CN58" i="5" s="1"/>
  <c r="CN59" i="5" s="1"/>
  <c r="CN70" i="5" s="1"/>
  <c r="EE51" i="5"/>
  <c r="EE52" i="5" s="1"/>
  <c r="EE58" i="5" s="1"/>
  <c r="G14" i="20" s="1"/>
  <c r="CK51" i="5"/>
  <c r="CK52" i="5" s="1"/>
  <c r="CK58" i="5" s="1"/>
  <c r="CK59" i="5" s="1"/>
  <c r="CK70" i="5" s="1"/>
  <c r="ET51" i="5"/>
  <c r="ET52" i="5" s="1"/>
  <c r="ET58" i="5" s="1"/>
  <c r="ET59" i="5" s="1"/>
  <c r="D29" i="20" s="1"/>
  <c r="DL51" i="5"/>
  <c r="DL52" i="5" s="1"/>
  <c r="DL58" i="5" s="1"/>
  <c r="DL59" i="5" s="1"/>
  <c r="DL70" i="5" s="1"/>
  <c r="O51" i="5"/>
  <c r="O52" i="5" s="1"/>
  <c r="O58" i="5" s="1"/>
  <c r="O59" i="5" s="1"/>
  <c r="O70" i="5" s="1"/>
  <c r="DW51" i="5"/>
  <c r="DW52" i="5" s="1"/>
  <c r="DW58" i="5" s="1"/>
  <c r="DW59" i="5" s="1"/>
  <c r="DW70" i="5" s="1"/>
  <c r="GO51" i="5"/>
  <c r="GO52" i="5" s="1"/>
  <c r="GO58" i="5" s="1"/>
  <c r="GO59" i="5" s="1"/>
  <c r="GR67" i="5" s="1"/>
  <c r="GR69" i="5" s="1"/>
  <c r="FC51" i="5"/>
  <c r="FC52" i="5" s="1"/>
  <c r="FC58" i="5" s="1"/>
  <c r="FC59" i="5" s="1"/>
  <c r="FC70" i="5" s="1"/>
  <c r="EZ51" i="5"/>
  <c r="EZ52" i="5" s="1"/>
  <c r="EZ58" i="5" s="1"/>
  <c r="G35" i="20" s="1"/>
  <c r="EO51" i="5"/>
  <c r="EO52" i="5" s="1"/>
  <c r="EO58" i="5" s="1"/>
  <c r="EO59" i="5" s="1"/>
  <c r="EO70" i="5" s="1"/>
  <c r="AH51" i="5"/>
  <c r="AH52" i="5" s="1"/>
  <c r="AH58" i="5" s="1"/>
  <c r="AH59" i="5" s="1"/>
  <c r="AH70" i="5" s="1"/>
  <c r="DY51" i="5"/>
  <c r="DY52" i="5" s="1"/>
  <c r="DY58" i="5" s="1"/>
  <c r="G8" i="20" s="1"/>
  <c r="EP51" i="5"/>
  <c r="EP52" i="5" s="1"/>
  <c r="EP58" i="5" s="1"/>
  <c r="EP59" i="5" s="1"/>
  <c r="D25" i="20" s="1"/>
  <c r="Z51" i="5"/>
  <c r="Z52" i="5" s="1"/>
  <c r="Z58" i="5" s="1"/>
  <c r="Z59" i="5" s="1"/>
  <c r="Z70" i="5" s="1"/>
  <c r="CD51" i="5"/>
  <c r="CD52" i="5" s="1"/>
  <c r="CD58" i="5" s="1"/>
  <c r="CD59" i="5" s="1"/>
  <c r="CD70" i="5" s="1"/>
  <c r="BJ51" i="5"/>
  <c r="BJ52" i="5" s="1"/>
  <c r="BJ58" i="5" s="1"/>
  <c r="BJ59" i="5" s="1"/>
  <c r="BJ70" i="5" s="1"/>
  <c r="GA51" i="5"/>
  <c r="GA52" i="5" s="1"/>
  <c r="GA58" i="5" s="1"/>
  <c r="G62" i="20" s="1"/>
  <c r="GK51" i="5"/>
  <c r="GK52" i="5" s="1"/>
  <c r="GK58" i="5" s="1"/>
  <c r="G72" i="20" s="1"/>
  <c r="U51" i="5"/>
  <c r="U52" i="5" s="1"/>
  <c r="U58" i="5" s="1"/>
  <c r="U59" i="5" s="1"/>
  <c r="U70" i="5" s="1"/>
  <c r="DP51" i="5"/>
  <c r="DP52" i="5" s="1"/>
  <c r="DP58" i="5" s="1"/>
  <c r="DP59" i="5" s="1"/>
  <c r="DP70" i="5" s="1"/>
  <c r="H51" i="5"/>
  <c r="H52" i="5" s="1"/>
  <c r="H58" i="5" s="1"/>
  <c r="H59" i="5" s="1"/>
  <c r="K67" i="5" s="1"/>
  <c r="K69" i="5" s="1"/>
  <c r="GR51" i="5"/>
  <c r="GR52" i="5" s="1"/>
  <c r="GR58" i="5" s="1"/>
  <c r="GR59" i="5" s="1"/>
  <c r="GU67" i="5" s="1"/>
  <c r="GU69" i="5" s="1"/>
  <c r="BR51" i="5"/>
  <c r="BR52" i="5" s="1"/>
  <c r="BR58" i="5" s="1"/>
  <c r="BR59" i="5" s="1"/>
  <c r="BR70" i="5" s="1"/>
  <c r="DU51" i="5"/>
  <c r="DU52" i="5" s="1"/>
  <c r="DU58" i="5" s="1"/>
  <c r="G4" i="20" s="1"/>
  <c r="BW51" i="5"/>
  <c r="BW52" i="5" s="1"/>
  <c r="BW58" i="5" s="1"/>
  <c r="BW59" i="5" s="1"/>
  <c r="BW70" i="5" s="1"/>
  <c r="GI51" i="5"/>
  <c r="GI52" i="5" s="1"/>
  <c r="GI58" i="5" s="1"/>
  <c r="G70" i="20" s="1"/>
  <c r="GG51" i="5"/>
  <c r="GG52" i="5" s="1"/>
  <c r="GG58" i="5" s="1"/>
  <c r="GG59" i="5" s="1"/>
  <c r="D68" i="20" s="1"/>
  <c r="DM51" i="5"/>
  <c r="DM52" i="5" s="1"/>
  <c r="DM58" i="5" s="1"/>
  <c r="DM59" i="5" s="1"/>
  <c r="DM70" i="5" s="1"/>
  <c r="CY51" i="5"/>
  <c r="CY52" i="5" s="1"/>
  <c r="CY58" i="5" s="1"/>
  <c r="CY59" i="5" s="1"/>
  <c r="CY70" i="5" s="1"/>
  <c r="S51" i="5"/>
  <c r="S52" i="5" s="1"/>
  <c r="S58" i="5" s="1"/>
  <c r="S59" i="5" s="1"/>
  <c r="S70" i="5" s="1"/>
  <c r="FZ51" i="5"/>
  <c r="FZ52" i="5" s="1"/>
  <c r="FZ58" i="5" s="1"/>
  <c r="FZ59" i="5" s="1"/>
  <c r="D61" i="20" s="1"/>
  <c r="W51" i="5"/>
  <c r="W52" i="5" s="1"/>
  <c r="W58" i="5" s="1"/>
  <c r="W59" i="5" s="1"/>
  <c r="W70" i="5" s="1"/>
  <c r="EJ51" i="5"/>
  <c r="EJ52" i="5" s="1"/>
  <c r="EJ58" i="5" s="1"/>
  <c r="G19" i="20" s="1"/>
  <c r="AN51" i="5"/>
  <c r="AN52" i="5" s="1"/>
  <c r="AN58" i="5" s="1"/>
  <c r="AN59" i="5" s="1"/>
  <c r="AN70" i="5" s="1"/>
  <c r="CR51" i="5"/>
  <c r="CR52" i="5" s="1"/>
  <c r="CR58" i="5" s="1"/>
  <c r="CR59" i="5" s="1"/>
  <c r="CR70" i="5" s="1"/>
  <c r="AJ51" i="5"/>
  <c r="AJ52" i="5" s="1"/>
  <c r="AJ58" i="5" s="1"/>
  <c r="AJ59" i="5" s="1"/>
  <c r="AJ70" i="5" s="1"/>
  <c r="EL51" i="5"/>
  <c r="EL52" i="5" s="1"/>
  <c r="EL58" i="5" s="1"/>
  <c r="EL59" i="5" s="1"/>
  <c r="D21" i="20" s="1"/>
  <c r="CO51" i="5"/>
  <c r="CO52" i="5" s="1"/>
  <c r="CO58" i="5" s="1"/>
  <c r="CO59" i="5" s="1"/>
  <c r="CO70" i="5" s="1"/>
  <c r="EG51" i="5"/>
  <c r="EG52" i="5" s="1"/>
  <c r="EG58" i="5" s="1"/>
  <c r="G16" i="20" s="1"/>
  <c r="BG51" i="5"/>
  <c r="BG52" i="5" s="1"/>
  <c r="BG58" i="5" s="1"/>
  <c r="BG59" i="5" s="1"/>
  <c r="BG70" i="5" s="1"/>
  <c r="AF51" i="5"/>
  <c r="AF52" i="5" s="1"/>
  <c r="AF58" i="5" s="1"/>
  <c r="AF59" i="5" s="1"/>
  <c r="AF70" i="5" s="1"/>
  <c r="FJ51" i="5"/>
  <c r="FJ52" i="5" s="1"/>
  <c r="FJ58" i="5" s="1"/>
  <c r="FJ59" i="5" s="1"/>
  <c r="FJ70" i="5" s="1"/>
  <c r="FB51" i="5"/>
  <c r="FB52" i="5" s="1"/>
  <c r="FB58" i="5" s="1"/>
  <c r="G37" i="20" s="1"/>
  <c r="AM51" i="5"/>
  <c r="AM52" i="5" s="1"/>
  <c r="AM58" i="5" s="1"/>
  <c r="AM59" i="5" s="1"/>
  <c r="AM70" i="5" s="1"/>
  <c r="AS51" i="5"/>
  <c r="AS52" i="5" s="1"/>
  <c r="AS58" i="5" s="1"/>
  <c r="AS59" i="5" s="1"/>
  <c r="AS70" i="5" s="1"/>
  <c r="FQ51" i="5"/>
  <c r="FQ52" i="5" s="1"/>
  <c r="FQ58" i="5" s="1"/>
  <c r="G52" i="20" s="1"/>
  <c r="FX51" i="5"/>
  <c r="FX52" i="5" s="1"/>
  <c r="FX58" i="5" s="1"/>
  <c r="FX59" i="5" s="1"/>
  <c r="D59" i="20" s="1"/>
  <c r="GP51" i="5"/>
  <c r="GP52" i="5" s="1"/>
  <c r="GP58" i="5" s="1"/>
  <c r="GP59" i="5" s="1"/>
  <c r="GP70" i="5" s="1"/>
  <c r="FR51" i="5"/>
  <c r="FR52" i="5" s="1"/>
  <c r="FR58" i="5" s="1"/>
  <c r="G53" i="20" s="1"/>
  <c r="I67" i="5"/>
  <c r="I69" i="5" s="1"/>
  <c r="EH51" i="5"/>
  <c r="EH52" i="5" s="1"/>
  <c r="EH58" i="5" s="1"/>
  <c r="EH59" i="5" s="1"/>
  <c r="EH70" i="5" s="1"/>
  <c r="AI51" i="5"/>
  <c r="AI52" i="5" s="1"/>
  <c r="AI58" i="5" s="1"/>
  <c r="AI59" i="5" s="1"/>
  <c r="AI70" i="5" s="1"/>
  <c r="EA51" i="5"/>
  <c r="EA52" i="5" s="1"/>
  <c r="EA58" i="5" s="1"/>
  <c r="G10" i="20" s="1"/>
  <c r="BV51" i="5"/>
  <c r="BV52" i="5" s="1"/>
  <c r="BV58" i="5" s="1"/>
  <c r="BV59" i="5" s="1"/>
  <c r="BV70" i="5" s="1"/>
  <c r="V51" i="5"/>
  <c r="V52" i="5" s="1"/>
  <c r="V58" i="5" s="1"/>
  <c r="V59" i="5" s="1"/>
  <c r="V70" i="5" s="1"/>
  <c r="CQ51" i="5"/>
  <c r="CQ52" i="5" s="1"/>
  <c r="CQ58" i="5" s="1"/>
  <c r="CQ59" i="5" s="1"/>
  <c r="CQ70" i="5" s="1"/>
  <c r="BY51" i="5"/>
  <c r="BY52" i="5" s="1"/>
  <c r="BY58" i="5" s="1"/>
  <c r="BY59" i="5" s="1"/>
  <c r="BY70" i="5" s="1"/>
  <c r="GQ51" i="5"/>
  <c r="GQ52" i="5" s="1"/>
  <c r="GQ58" i="5" s="1"/>
  <c r="GQ59" i="5" s="1"/>
  <c r="GT67" i="5" s="1"/>
  <c r="GT69" i="5" s="1"/>
  <c r="CU51" i="5"/>
  <c r="CU52" i="5" s="1"/>
  <c r="CU58" i="5" s="1"/>
  <c r="CU59" i="5" s="1"/>
  <c r="CU70" i="5" s="1"/>
  <c r="DC51" i="5"/>
  <c r="DC52" i="5" s="1"/>
  <c r="DC58" i="5" s="1"/>
  <c r="DC59" i="5" s="1"/>
  <c r="DC70" i="5" s="1"/>
  <c r="BT51" i="5"/>
  <c r="BT52" i="5" s="1"/>
  <c r="BT58" i="5" s="1"/>
  <c r="BT59" i="5" s="1"/>
  <c r="BT70" i="5" s="1"/>
  <c r="BB51" i="5"/>
  <c r="BB52" i="5" s="1"/>
  <c r="BB58" i="5" s="1"/>
  <c r="BB59" i="5" s="1"/>
  <c r="BB70" i="5" s="1"/>
  <c r="I51" i="5"/>
  <c r="I52" i="5" s="1"/>
  <c r="I58" i="5" s="1"/>
  <c r="I59" i="5" s="1"/>
  <c r="L67" i="5" s="1"/>
  <c r="L69" i="5" s="1"/>
  <c r="AD51" i="5"/>
  <c r="AD52" i="5" s="1"/>
  <c r="AD58" i="5" s="1"/>
  <c r="AD59" i="5" s="1"/>
  <c r="AD70" i="5" s="1"/>
  <c r="FF51" i="5"/>
  <c r="FF52" i="5" s="1"/>
  <c r="FF58" i="5" s="1"/>
  <c r="FF59" i="5" s="1"/>
  <c r="D41" i="20" s="1"/>
  <c r="CB51" i="5"/>
  <c r="CB52" i="5" s="1"/>
  <c r="CB58" i="5" s="1"/>
  <c r="CB59" i="5" s="1"/>
  <c r="CB70" i="5" s="1"/>
  <c r="AK51" i="5"/>
  <c r="AK52" i="5" s="1"/>
  <c r="AK58" i="5" s="1"/>
  <c r="AK59" i="5" s="1"/>
  <c r="AK70" i="5" s="1"/>
  <c r="FK51" i="5"/>
  <c r="FK52" i="5" s="1"/>
  <c r="FK58" i="5" s="1"/>
  <c r="G46" i="20" s="1"/>
  <c r="BK51" i="5"/>
  <c r="BK52" i="5" s="1"/>
  <c r="BK58" i="5" s="1"/>
  <c r="BK59" i="5" s="1"/>
  <c r="BK70" i="5" s="1"/>
  <c r="J51" i="5"/>
  <c r="J52" i="5" s="1"/>
  <c r="J58" i="5" s="1"/>
  <c r="J59" i="5" s="1"/>
  <c r="M67" i="5" s="1"/>
  <c r="M69" i="5" s="1"/>
  <c r="Q51" i="5"/>
  <c r="Q52" i="5" s="1"/>
  <c r="Q58" i="5" s="1"/>
  <c r="Q59" i="5" s="1"/>
  <c r="Q70" i="5" s="1"/>
  <c r="BE51" i="5"/>
  <c r="BE52" i="5" s="1"/>
  <c r="BE58" i="5" s="1"/>
  <c r="BE59" i="5" s="1"/>
  <c r="BE70" i="5" s="1"/>
  <c r="BO51" i="5"/>
  <c r="BO52" i="5" s="1"/>
  <c r="BO58" i="5" s="1"/>
  <c r="BO59" i="5" s="1"/>
  <c r="BO70" i="5" s="1"/>
  <c r="FI51" i="5"/>
  <c r="FI52" i="5" s="1"/>
  <c r="FI58" i="5" s="1"/>
  <c r="G44" i="20" s="1"/>
  <c r="DX51" i="5"/>
  <c r="DX52" i="5" s="1"/>
  <c r="DX58" i="5" s="1"/>
  <c r="DX59" i="5" s="1"/>
  <c r="D7" i="20" s="1"/>
  <c r="FD51" i="5"/>
  <c r="FD52" i="5" s="1"/>
  <c r="FD58" i="5" s="1"/>
  <c r="FD59" i="5" s="1"/>
  <c r="D39" i="20" s="1"/>
  <c r="CX51" i="5"/>
  <c r="CX52" i="5" s="1"/>
  <c r="CX58" i="5" s="1"/>
  <c r="CX59" i="5" s="1"/>
  <c r="CX70" i="5" s="1"/>
  <c r="GE51" i="5"/>
  <c r="GE52" i="5" s="1"/>
  <c r="GE58" i="5" s="1"/>
  <c r="G66" i="20" s="1"/>
  <c r="FO51" i="5"/>
  <c r="FO52" i="5" s="1"/>
  <c r="FO58" i="5" s="1"/>
  <c r="FO59" i="5" s="1"/>
  <c r="D50" i="20" s="1"/>
  <c r="AW51" i="5"/>
  <c r="AW52" i="5" s="1"/>
  <c r="AW58" i="5" s="1"/>
  <c r="AW59" i="5" s="1"/>
  <c r="AW70" i="5" s="1"/>
  <c r="EK51" i="5"/>
  <c r="EK52" i="5" s="1"/>
  <c r="EK58" i="5" s="1"/>
  <c r="G20" i="20" s="1"/>
  <c r="CP51" i="5"/>
  <c r="CP52" i="5" s="1"/>
  <c r="CP58" i="5" s="1"/>
  <c r="CP59" i="5" s="1"/>
  <c r="CP70" i="5" s="1"/>
  <c r="FE51" i="5"/>
  <c r="FE52" i="5" s="1"/>
  <c r="FE58" i="5" s="1"/>
  <c r="G40" i="20" s="1"/>
  <c r="BF51" i="5"/>
  <c r="BF52" i="5" s="1"/>
  <c r="BF58" i="5" s="1"/>
  <c r="BF59" i="5" s="1"/>
  <c r="BF70" i="5" s="1"/>
  <c r="GL51" i="5"/>
  <c r="GL52" i="5" s="1"/>
  <c r="GL58" i="5" s="1"/>
  <c r="GL59" i="5" s="1"/>
  <c r="D73" i="20" s="1"/>
  <c r="AA51" i="5"/>
  <c r="AA52" i="5" s="1"/>
  <c r="AA58" i="5" s="1"/>
  <c r="AA59" i="5" s="1"/>
  <c r="AA70" i="5" s="1"/>
  <c r="CM51" i="5"/>
  <c r="CM52" i="5" s="1"/>
  <c r="CM58" i="5" s="1"/>
  <c r="CM59" i="5" s="1"/>
  <c r="CM70" i="5" s="1"/>
  <c r="FT51" i="5"/>
  <c r="FT52" i="5" s="1"/>
  <c r="FT58" i="5" s="1"/>
  <c r="FT59" i="5" s="1"/>
  <c r="FT70" i="5" s="1"/>
  <c r="CT51" i="5"/>
  <c r="CT52" i="5" s="1"/>
  <c r="CT58" i="5" s="1"/>
  <c r="CT59" i="5" s="1"/>
  <c r="CT70" i="5" s="1"/>
  <c r="DT51" i="5"/>
  <c r="DT52" i="5" s="1"/>
  <c r="DT58" i="5" s="1"/>
  <c r="DT59" i="5" s="1"/>
  <c r="D3" i="20" s="1"/>
  <c r="DE51" i="5"/>
  <c r="DE52" i="5" s="1"/>
  <c r="DE58" i="5" s="1"/>
  <c r="DE59" i="5" s="1"/>
  <c r="DE70" i="5" s="1"/>
  <c r="DO51" i="5"/>
  <c r="DO52" i="5" s="1"/>
  <c r="DO58" i="5" s="1"/>
  <c r="DO59" i="5" s="1"/>
  <c r="DO70" i="5" s="1"/>
  <c r="GB51" i="5"/>
  <c r="GB52" i="5" s="1"/>
  <c r="GB58" i="5" s="1"/>
  <c r="GB59" i="5" s="1"/>
  <c r="D63" i="20" s="1"/>
  <c r="CH51" i="5"/>
  <c r="CH52" i="5" s="1"/>
  <c r="CH58" i="5" s="1"/>
  <c r="CH59" i="5" s="1"/>
  <c r="CH70" i="5" s="1"/>
  <c r="BZ51" i="5"/>
  <c r="BZ52" i="5" s="1"/>
  <c r="BZ58" i="5" s="1"/>
  <c r="BZ59" i="5" s="1"/>
  <c r="BZ70" i="5" s="1"/>
  <c r="X51" i="5"/>
  <c r="X52" i="5" s="1"/>
  <c r="X58" i="5" s="1"/>
  <c r="X59" i="5" s="1"/>
  <c r="X70" i="5" s="1"/>
  <c r="AO51" i="5"/>
  <c r="AO52" i="5" s="1"/>
  <c r="AO58" i="5" s="1"/>
  <c r="AO59" i="5" s="1"/>
  <c r="AO70" i="5" s="1"/>
  <c r="FG51" i="5"/>
  <c r="FG52" i="5" s="1"/>
  <c r="FG58" i="5" s="1"/>
  <c r="G42" i="20" s="1"/>
  <c r="FN51" i="5"/>
  <c r="FN52" i="5" s="1"/>
  <c r="FN58" i="5" s="1"/>
  <c r="FN59" i="5" s="1"/>
  <c r="D49" i="20" s="1"/>
  <c r="EI51" i="5"/>
  <c r="EI52" i="5" s="1"/>
  <c r="EI58" i="5" s="1"/>
  <c r="G18" i="20" s="1"/>
  <c r="CL51" i="5"/>
  <c r="CL52" i="5" s="1"/>
  <c r="CL58" i="5" s="1"/>
  <c r="CL59" i="5" s="1"/>
  <c r="CL70" i="5" s="1"/>
  <c r="BA51" i="5"/>
  <c r="BA52" i="5" s="1"/>
  <c r="BA58" i="5" s="1"/>
  <c r="BA59" i="5" s="1"/>
  <c r="BA70" i="5" s="1"/>
  <c r="P51" i="5"/>
  <c r="P52" i="5" s="1"/>
  <c r="P58" i="5" s="1"/>
  <c r="P59" i="5" s="1"/>
  <c r="P70" i="5" s="1"/>
  <c r="AY51" i="5"/>
  <c r="AY52" i="5" s="1"/>
  <c r="AY58" i="5" s="1"/>
  <c r="AY59" i="5" s="1"/>
  <c r="AY70" i="5" s="1"/>
  <c r="AT51" i="5"/>
  <c r="AT52" i="5" s="1"/>
  <c r="AT58" i="5" s="1"/>
  <c r="AT59" i="5" s="1"/>
  <c r="AT70" i="5" s="1"/>
  <c r="AZ51" i="5"/>
  <c r="AZ52" i="5" s="1"/>
  <c r="AZ58" i="5" s="1"/>
  <c r="AZ59" i="5" s="1"/>
  <c r="AZ70" i="5" s="1"/>
  <c r="AB51" i="5"/>
  <c r="AB52" i="5" s="1"/>
  <c r="AB58" i="5" s="1"/>
  <c r="AB59" i="5" s="1"/>
  <c r="AB70" i="5" s="1"/>
  <c r="EC51" i="5"/>
  <c r="EC52" i="5" s="1"/>
  <c r="EC58" i="5" s="1"/>
  <c r="EC59" i="5" s="1"/>
  <c r="D12" i="20" s="1"/>
  <c r="AQ51" i="5"/>
  <c r="AQ52" i="5" s="1"/>
  <c r="AQ58" i="5" s="1"/>
  <c r="AQ59" i="5" s="1"/>
  <c r="AQ70" i="5" s="1"/>
  <c r="CC51" i="5"/>
  <c r="CC52" i="5" s="1"/>
  <c r="CC58" i="5" s="1"/>
  <c r="CC59" i="5" s="1"/>
  <c r="CC70" i="5" s="1"/>
  <c r="ER51" i="5"/>
  <c r="ER52" i="5" s="1"/>
  <c r="ER58" i="5" s="1"/>
  <c r="G27" i="20" s="1"/>
  <c r="BU51" i="5"/>
  <c r="BU52" i="5" s="1"/>
  <c r="BU58" i="5" s="1"/>
  <c r="BU59" i="5" s="1"/>
  <c r="BU70" i="5" s="1"/>
  <c r="EB51" i="5"/>
  <c r="EB52" i="5" s="1"/>
  <c r="EB58" i="5" s="1"/>
  <c r="G11" i="20" s="1"/>
  <c r="CS51" i="5"/>
  <c r="CS52" i="5" s="1"/>
  <c r="CS58" i="5" s="1"/>
  <c r="CS59" i="5" s="1"/>
  <c r="CS70" i="5" s="1"/>
  <c r="FU51" i="5"/>
  <c r="FU52" i="5" s="1"/>
  <c r="FU58" i="5" s="1"/>
  <c r="CA51" i="5"/>
  <c r="CA52" i="5" s="1"/>
  <c r="CA58" i="5" s="1"/>
  <c r="CA59" i="5" s="1"/>
  <c r="CA70" i="5" s="1"/>
  <c r="K51" i="5"/>
  <c r="K52" i="5" s="1"/>
  <c r="K58" i="5" s="1"/>
  <c r="K59" i="5" s="1"/>
  <c r="N67" i="5" s="1"/>
  <c r="N69" i="5" s="1"/>
  <c r="BD51" i="5"/>
  <c r="BD52" i="5" s="1"/>
  <c r="BD58" i="5" s="1"/>
  <c r="BD59" i="5" s="1"/>
  <c r="BD70" i="5" s="1"/>
  <c r="N51" i="5"/>
  <c r="N52" i="5" s="1"/>
  <c r="N58" i="5" s="1"/>
  <c r="N59" i="5" s="1"/>
  <c r="Q67" i="5" s="1"/>
  <c r="Q69" i="5" s="1"/>
  <c r="BX51" i="5"/>
  <c r="BX52" i="5" s="1"/>
  <c r="BX58" i="5" s="1"/>
  <c r="BX59" i="5" s="1"/>
  <c r="BX70" i="5" s="1"/>
  <c r="FY51" i="5"/>
  <c r="FY52" i="5" s="1"/>
  <c r="FY58" i="5" s="1"/>
  <c r="G60" i="20" s="1"/>
  <c r="G51" i="5"/>
  <c r="G52" i="5" s="1"/>
  <c r="G58" i="5" s="1"/>
  <c r="G59" i="5" s="1"/>
  <c r="G70" i="5" s="1"/>
  <c r="CW51" i="5"/>
  <c r="CW52" i="5" s="1"/>
  <c r="CW58" i="5" s="1"/>
  <c r="CW59" i="5" s="1"/>
  <c r="CW70" i="5" s="1"/>
  <c r="DS51" i="5"/>
  <c r="DS52" i="5" s="1"/>
  <c r="DS58" i="5" s="1"/>
  <c r="DS59" i="5" s="1"/>
  <c r="DS70" i="5" s="1"/>
  <c r="DG51" i="5"/>
  <c r="DG52" i="5" s="1"/>
  <c r="DG58" i="5" s="1"/>
  <c r="DG59" i="5" s="1"/>
  <c r="DG70" i="5" s="1"/>
  <c r="EV51" i="5"/>
  <c r="EV52" i="5" s="1"/>
  <c r="EV58" i="5" s="1"/>
  <c r="FS51" i="5"/>
  <c r="FS52" i="5" s="1"/>
  <c r="FS58" i="5" s="1"/>
  <c r="G54" i="20" s="1"/>
  <c r="AX51" i="5"/>
  <c r="AX52" i="5" s="1"/>
  <c r="AX58" i="5" s="1"/>
  <c r="AX59" i="5" s="1"/>
  <c r="AX70" i="5" s="1"/>
  <c r="L51" i="5"/>
  <c r="L52" i="5" s="1"/>
  <c r="L58" i="5" s="1"/>
  <c r="L59" i="5" s="1"/>
  <c r="O67" i="5" s="1"/>
  <c r="O69" i="5" s="1"/>
  <c r="GS51" i="5"/>
  <c r="GS52" i="5" s="1"/>
  <c r="GS58" i="5" s="1"/>
  <c r="GS59" i="5" s="1"/>
  <c r="GS70" i="5" s="1"/>
  <c r="DF51" i="5"/>
  <c r="DF52" i="5" s="1"/>
  <c r="DF58" i="5" s="1"/>
  <c r="DF59" i="5" s="1"/>
  <c r="DF70" i="5" s="1"/>
  <c r="BI51" i="5"/>
  <c r="BI52" i="5" s="1"/>
  <c r="BI58" i="5" s="1"/>
  <c r="BI59" i="5" s="1"/>
  <c r="BI70" i="5" s="1"/>
  <c r="BP51" i="5"/>
  <c r="BP52" i="5" s="1"/>
  <c r="BP58" i="5" s="1"/>
  <c r="BP59" i="5" s="1"/>
  <c r="BP70" i="5" s="1"/>
  <c r="DZ51" i="5"/>
  <c r="DZ52" i="5" s="1"/>
  <c r="DZ58" i="5" s="1"/>
  <c r="DZ59" i="5" s="1"/>
  <c r="D9" i="20" s="1"/>
  <c r="AP51" i="5"/>
  <c r="AP52" i="5" s="1"/>
  <c r="AP58" i="5" s="1"/>
  <c r="AP59" i="5" s="1"/>
  <c r="AP70" i="5" s="1"/>
  <c r="T51" i="5"/>
  <c r="T52" i="5" s="1"/>
  <c r="T58" i="5" s="1"/>
  <c r="T59" i="5" s="1"/>
  <c r="T70" i="5" s="1"/>
  <c r="AC51" i="5"/>
  <c r="AC52" i="5" s="1"/>
  <c r="AC58" i="5" s="1"/>
  <c r="AC59" i="5" s="1"/>
  <c r="AC70" i="5" s="1"/>
  <c r="BL51" i="5"/>
  <c r="BL52" i="5" s="1"/>
  <c r="BL58" i="5" s="1"/>
  <c r="BL59" i="5" s="1"/>
  <c r="BL70" i="5" s="1"/>
  <c r="BN51" i="5"/>
  <c r="BN52" i="5" s="1"/>
  <c r="BN58" i="5" s="1"/>
  <c r="BN59" i="5" s="1"/>
  <c r="BN70" i="5" s="1"/>
  <c r="BC51" i="5"/>
  <c r="BC52" i="5" s="1"/>
  <c r="BC58" i="5" s="1"/>
  <c r="BC59" i="5" s="1"/>
  <c r="BC70" i="5" s="1"/>
  <c r="CI51" i="5"/>
  <c r="CI52" i="5" s="1"/>
  <c r="CI58" i="5" s="1"/>
  <c r="CI59" i="5" s="1"/>
  <c r="CI70" i="5" s="1"/>
  <c r="EY51" i="5"/>
  <c r="EY52" i="5" s="1"/>
  <c r="EY58" i="5" s="1"/>
  <c r="G34" i="20" s="1"/>
  <c r="DR51" i="5"/>
  <c r="DR52" i="5" s="1"/>
  <c r="DR58" i="5" s="1"/>
  <c r="DR59" i="5" s="1"/>
  <c r="DR70" i="5" s="1"/>
  <c r="AG51" i="5"/>
  <c r="AG52" i="5" s="1"/>
  <c r="AG58" i="5" s="1"/>
  <c r="AG59" i="5" s="1"/>
  <c r="AG70" i="5" s="1"/>
  <c r="GJ51" i="5"/>
  <c r="GJ52" i="5" s="1"/>
  <c r="GJ58" i="5" s="1"/>
  <c r="G71" i="20" s="1"/>
  <c r="FL51" i="5"/>
  <c r="FL52" i="5" s="1"/>
  <c r="FL58" i="5" s="1"/>
  <c r="FW51" i="5"/>
  <c r="FW52" i="5" s="1"/>
  <c r="FW58" i="5" s="1"/>
  <c r="G58" i="20" s="1"/>
  <c r="M51" i="5"/>
  <c r="M52" i="5" s="1"/>
  <c r="M58" i="5" s="1"/>
  <c r="M59" i="5" s="1"/>
  <c r="M70" i="5" s="1"/>
  <c r="BS51" i="5"/>
  <c r="BS52" i="5" s="1"/>
  <c r="BS58" i="5" s="1"/>
  <c r="BS59" i="5" s="1"/>
  <c r="BS70" i="5" s="1"/>
  <c r="AU51" i="5"/>
  <c r="AU52" i="5" s="1"/>
  <c r="AU58" i="5" s="1"/>
  <c r="AU59" i="5" s="1"/>
  <c r="AU70" i="5" s="1"/>
  <c r="EN51" i="5"/>
  <c r="EN52" i="5" s="1"/>
  <c r="EN58" i="5" s="1"/>
  <c r="G23" i="20" s="1"/>
  <c r="DA51" i="5"/>
  <c r="DA52" i="5" s="1"/>
  <c r="DA58" i="5" s="1"/>
  <c r="DA59" i="5" s="1"/>
  <c r="DA70" i="5" s="1"/>
  <c r="CF51" i="5"/>
  <c r="CF52" i="5" s="1"/>
  <c r="CF58" i="5" s="1"/>
  <c r="CF59" i="5" s="1"/>
  <c r="CF70" i="5" s="1"/>
  <c r="GH51" i="5"/>
  <c r="GH52" i="5" s="1"/>
  <c r="GH58" i="5" s="1"/>
  <c r="GH59" i="5" s="1"/>
  <c r="DQ51" i="5"/>
  <c r="DQ52" i="5" s="1"/>
  <c r="DQ58" i="5" s="1"/>
  <c r="DQ59" i="5" s="1"/>
  <c r="DQ70" i="5" s="1"/>
  <c r="BH51" i="5"/>
  <c r="BH52" i="5" s="1"/>
  <c r="BH58" i="5" s="1"/>
  <c r="BH59" i="5" s="1"/>
  <c r="BH70" i="5" s="1"/>
  <c r="AL51" i="5"/>
  <c r="AL52" i="5" s="1"/>
  <c r="AL58" i="5" s="1"/>
  <c r="AL59" i="5" s="1"/>
  <c r="Y51" i="5"/>
  <c r="Y52" i="5" s="1"/>
  <c r="Y58" i="5" s="1"/>
  <c r="Y59" i="5" s="1"/>
  <c r="Y70" i="5" s="1"/>
  <c r="DB51" i="5"/>
  <c r="DB52" i="5" s="1"/>
  <c r="DB58" i="5" s="1"/>
  <c r="DB59" i="5" s="1"/>
  <c r="DB70" i="5" s="1"/>
  <c r="EW51" i="5"/>
  <c r="EW52" i="5" s="1"/>
  <c r="EW58" i="5" s="1"/>
  <c r="G32" i="20" s="1"/>
  <c r="EU51" i="5"/>
  <c r="EU52" i="5" s="1"/>
  <c r="EU58" i="5" s="1"/>
  <c r="G30" i="20" s="1"/>
  <c r="EF51" i="5"/>
  <c r="EF52" i="5" s="1"/>
  <c r="EF58" i="5" s="1"/>
  <c r="DD51" i="5"/>
  <c r="DD52" i="5" s="1"/>
  <c r="DD58" i="5" s="1"/>
  <c r="DD59" i="5" s="1"/>
  <c r="DD70" i="5" s="1"/>
  <c r="CG51" i="5"/>
  <c r="CG52" i="5" s="1"/>
  <c r="CG58" i="5" s="1"/>
  <c r="CG59" i="5" s="1"/>
  <c r="CG70" i="5" s="1"/>
  <c r="DK51" i="5"/>
  <c r="DK52" i="5" s="1"/>
  <c r="DK58" i="5" s="1"/>
  <c r="DK59" i="5" s="1"/>
  <c r="DK70" i="5" s="1"/>
  <c r="CJ51" i="5"/>
  <c r="CJ52" i="5" s="1"/>
  <c r="CJ58" i="5" s="1"/>
  <c r="CJ59" i="5" s="1"/>
  <c r="CJ70" i="5" s="1"/>
  <c r="GF51" i="5"/>
  <c r="GF52" i="5" s="1"/>
  <c r="GF58" i="5" s="1"/>
  <c r="GF59" i="5" s="1"/>
  <c r="D67" i="20" s="1"/>
  <c r="DN51" i="5"/>
  <c r="DN52" i="5" s="1"/>
  <c r="DN58" i="5" s="1"/>
  <c r="DN59" i="5" s="1"/>
  <c r="DN70" i="5" s="1"/>
  <c r="GD51" i="5"/>
  <c r="GD52" i="5" s="1"/>
  <c r="GD58" i="5" s="1"/>
  <c r="GD59" i="5" s="1"/>
  <c r="D65" i="20" s="1"/>
  <c r="DH51" i="5"/>
  <c r="DH52" i="5" s="1"/>
  <c r="DH58" i="5" s="1"/>
  <c r="DH59" i="5" s="1"/>
  <c r="DH70" i="5" s="1"/>
  <c r="FA51" i="5"/>
  <c r="FA52" i="5" s="1"/>
  <c r="FA58" i="5" s="1"/>
  <c r="FM51" i="5"/>
  <c r="FM52" i="5" s="1"/>
  <c r="FM58" i="5" s="1"/>
  <c r="ED51" i="5"/>
  <c r="ED52" i="5" s="1"/>
  <c r="ED58" i="5" s="1"/>
  <c r="ED59" i="5" s="1"/>
  <c r="D13" i="20" s="1"/>
  <c r="BM51" i="5"/>
  <c r="BM52" i="5" s="1"/>
  <c r="BM58" i="5" s="1"/>
  <c r="BM59" i="5" s="1"/>
  <c r="BM70" i="5" s="1"/>
  <c r="FV51" i="5"/>
  <c r="FV52" i="5" s="1"/>
  <c r="FV58" i="5" s="1"/>
  <c r="FV59" i="5" s="1"/>
  <c r="D57" i="20" s="1"/>
  <c r="DV51" i="5"/>
  <c r="DV52" i="5" s="1"/>
  <c r="DV58" i="5" s="1"/>
  <c r="G64" i="20"/>
  <c r="G43" i="20"/>
  <c r="EQ59" i="5"/>
  <c r="EQ70" i="5" s="1"/>
  <c r="G28" i="20"/>
  <c r="FP59" i="5"/>
  <c r="FP70" i="5" s="1"/>
  <c r="GM59" i="5"/>
  <c r="G22" i="20"/>
  <c r="BQ70" i="5"/>
  <c r="GC70" i="5"/>
  <c r="EM70" i="5"/>
  <c r="FH70" i="5"/>
  <c r="ES70" i="5"/>
  <c r="D43" i="20"/>
  <c r="D64" i="20"/>
  <c r="D22" i="20"/>
  <c r="D28" i="20"/>
  <c r="EX70" i="5" l="1"/>
  <c r="G33" i="20"/>
  <c r="G6" i="20"/>
  <c r="G24" i="20"/>
  <c r="G25" i="20"/>
  <c r="EE59" i="5"/>
  <c r="EE70" i="5" s="1"/>
  <c r="D6" i="20"/>
  <c r="G38" i="20"/>
  <c r="D38" i="20"/>
  <c r="ET70" i="5"/>
  <c r="GO70" i="5"/>
  <c r="DY59" i="5"/>
  <c r="D8" i="20" s="1"/>
  <c r="G29" i="20"/>
  <c r="EZ59" i="5"/>
  <c r="EZ70" i="5" s="1"/>
  <c r="EP70" i="5"/>
  <c r="J70" i="5"/>
  <c r="GR70" i="5"/>
  <c r="D45" i="20"/>
  <c r="DT70" i="5"/>
  <c r="FX70" i="5"/>
  <c r="EA59" i="5"/>
  <c r="EA70" i="5" s="1"/>
  <c r="GA59" i="5"/>
  <c r="GA70" i="5" s="1"/>
  <c r="GK59" i="5"/>
  <c r="GK70" i="5" s="1"/>
  <c r="FZ70" i="5"/>
  <c r="FQ59" i="5"/>
  <c r="FQ70" i="5" s="1"/>
  <c r="EL70" i="5"/>
  <c r="G73" i="20"/>
  <c r="K70" i="5"/>
  <c r="GL70" i="5"/>
  <c r="G21" i="20"/>
  <c r="H70" i="5"/>
  <c r="G59" i="20"/>
  <c r="DU59" i="5"/>
  <c r="D4" i="20" s="1"/>
  <c r="G61" i="20"/>
  <c r="EG59" i="5"/>
  <c r="EG70" i="5" s="1"/>
  <c r="GF70" i="5"/>
  <c r="GG70" i="5"/>
  <c r="G45" i="20"/>
  <c r="GS67" i="5"/>
  <c r="GS69" i="5" s="1"/>
  <c r="FR59" i="5"/>
  <c r="G68" i="20"/>
  <c r="FB59" i="5"/>
  <c r="D37" i="20" s="1"/>
  <c r="DX70" i="5"/>
  <c r="FF70" i="5"/>
  <c r="EJ59" i="5"/>
  <c r="EJ70" i="5" s="1"/>
  <c r="GI59" i="5"/>
  <c r="D70" i="20" s="1"/>
  <c r="G13" i="20"/>
  <c r="G7" i="20"/>
  <c r="G49" i="20"/>
  <c r="AN67" i="5"/>
  <c r="AN69" i="5" s="1"/>
  <c r="D17" i="20"/>
  <c r="G17" i="20"/>
  <c r="AK67" i="5"/>
  <c r="AK69" i="5" s="1"/>
  <c r="FE59" i="5"/>
  <c r="D40" i="20" s="1"/>
  <c r="I70" i="5"/>
  <c r="G2" i="20"/>
  <c r="FD70" i="5"/>
  <c r="G63" i="20"/>
  <c r="GQ70" i="5"/>
  <c r="CQ67" i="5"/>
  <c r="CQ69" i="5" s="1"/>
  <c r="G41" i="20"/>
  <c r="AF67" i="5"/>
  <c r="AF69" i="5" s="1"/>
  <c r="CY67" i="5"/>
  <c r="CY69" i="5" s="1"/>
  <c r="DM67" i="5"/>
  <c r="DM69" i="5" s="1"/>
  <c r="CR67" i="5"/>
  <c r="CR69" i="5" s="1"/>
  <c r="BN67" i="5"/>
  <c r="BN69" i="5" s="1"/>
  <c r="FK59" i="5"/>
  <c r="D46" i="20" s="1"/>
  <c r="BB67" i="5"/>
  <c r="BB69" i="5" s="1"/>
  <c r="FW59" i="5"/>
  <c r="D55" i="20"/>
  <c r="GB70" i="5"/>
  <c r="CE67" i="5"/>
  <c r="CE69" i="5" s="1"/>
  <c r="GE59" i="5"/>
  <c r="D66" i="20" s="1"/>
  <c r="EU59" i="5"/>
  <c r="D30" i="20" s="1"/>
  <c r="G50" i="20"/>
  <c r="N70" i="5"/>
  <c r="GD70" i="5"/>
  <c r="DN67" i="5"/>
  <c r="DN69" i="5" s="1"/>
  <c r="FI59" i="5"/>
  <c r="FI70" i="5" s="1"/>
  <c r="BG67" i="5"/>
  <c r="BG69" i="5" s="1"/>
  <c r="FO70" i="5"/>
  <c r="R67" i="5"/>
  <c r="R69" i="5" s="1"/>
  <c r="ED70" i="5"/>
  <c r="G3" i="20"/>
  <c r="G67" i="20"/>
  <c r="ER59" i="5"/>
  <c r="ER70" i="5" s="1"/>
  <c r="S67" i="5"/>
  <c r="S69" i="5" s="1"/>
  <c r="G39" i="20"/>
  <c r="DZ70" i="5"/>
  <c r="Y67" i="5"/>
  <c r="Y69" i="5" s="1"/>
  <c r="G55" i="20"/>
  <c r="CP67" i="5"/>
  <c r="CP69" i="5" s="1"/>
  <c r="BE67" i="5"/>
  <c r="BE69" i="5" s="1"/>
  <c r="EK59" i="5"/>
  <c r="D20" i="20" s="1"/>
  <c r="AO67" i="5"/>
  <c r="AO69" i="5" s="1"/>
  <c r="BS67" i="5"/>
  <c r="BS69" i="5" s="1"/>
  <c r="X67" i="5"/>
  <c r="X69" i="5" s="1"/>
  <c r="CN67" i="5"/>
  <c r="CN69" i="5" s="1"/>
  <c r="CD67" i="5"/>
  <c r="CD69" i="5" s="1"/>
  <c r="EC70" i="5"/>
  <c r="AT67" i="5"/>
  <c r="AT69" i="5" s="1"/>
  <c r="AD67" i="5"/>
  <c r="AD69" i="5" s="1"/>
  <c r="Z67" i="5"/>
  <c r="Z69" i="5" s="1"/>
  <c r="EI59" i="5"/>
  <c r="EI70" i="5" s="1"/>
  <c r="CB67" i="5"/>
  <c r="CB69" i="5" s="1"/>
  <c r="BM67" i="5"/>
  <c r="BM69" i="5" s="1"/>
  <c r="G12" i="20"/>
  <c r="FN70" i="5"/>
  <c r="CX67" i="5"/>
  <c r="CX69" i="5" s="1"/>
  <c r="CW67" i="5"/>
  <c r="CW69" i="5" s="1"/>
  <c r="CZ67" i="5"/>
  <c r="CZ69" i="5" s="1"/>
  <c r="D2" i="20"/>
  <c r="AE67" i="5"/>
  <c r="AE69" i="5" s="1"/>
  <c r="AC67" i="5"/>
  <c r="AC69" i="5" s="1"/>
  <c r="CM67" i="5"/>
  <c r="CM69" i="5" s="1"/>
  <c r="CO67" i="5"/>
  <c r="CO69" i="5" s="1"/>
  <c r="J67" i="5"/>
  <c r="J69" i="5" s="1"/>
  <c r="P67" i="5"/>
  <c r="P69" i="5" s="1"/>
  <c r="FG59" i="5"/>
  <c r="FG70" i="5" s="1"/>
  <c r="AA67" i="5"/>
  <c r="AA69" i="5" s="1"/>
  <c r="CK67" i="5"/>
  <c r="CK69" i="5" s="1"/>
  <c r="BL67" i="5"/>
  <c r="BL69" i="5" s="1"/>
  <c r="GV67" i="5"/>
  <c r="GV69" i="5" s="1"/>
  <c r="AB67" i="5"/>
  <c r="AB69" i="5" s="1"/>
  <c r="CC67" i="5"/>
  <c r="CC69" i="5" s="1"/>
  <c r="AJ67" i="5"/>
  <c r="AJ69" i="5" s="1"/>
  <c r="EB59" i="5"/>
  <c r="FS59" i="5"/>
  <c r="FS70" i="5" s="1"/>
  <c r="G9" i="20"/>
  <c r="AZ67" i="5"/>
  <c r="AZ69" i="5" s="1"/>
  <c r="CH67" i="5"/>
  <c r="CH69" i="5" s="1"/>
  <c r="FY59" i="5"/>
  <c r="D60" i="20" s="1"/>
  <c r="DA67" i="5"/>
  <c r="DA69" i="5" s="1"/>
  <c r="V67" i="5"/>
  <c r="V69" i="5" s="1"/>
  <c r="D24" i="20"/>
  <c r="BH67" i="5"/>
  <c r="BH69" i="5" s="1"/>
  <c r="CU67" i="5"/>
  <c r="CU69" i="5" s="1"/>
  <c r="CA67" i="5"/>
  <c r="CA69" i="5" s="1"/>
  <c r="BP67" i="5"/>
  <c r="BP69" i="5" s="1"/>
  <c r="BR67" i="5"/>
  <c r="BR69" i="5" s="1"/>
  <c r="CJ67" i="5"/>
  <c r="CJ69" i="5" s="1"/>
  <c r="BX67" i="5"/>
  <c r="BX69" i="5" s="1"/>
  <c r="BV67" i="5"/>
  <c r="BV69" i="5" s="1"/>
  <c r="BA67" i="5"/>
  <c r="BA69" i="5" s="1"/>
  <c r="AY67" i="5"/>
  <c r="AY69" i="5" s="1"/>
  <c r="DB67" i="5"/>
  <c r="DB69" i="5" s="1"/>
  <c r="DT67" i="5"/>
  <c r="DT69" i="5" s="1"/>
  <c r="W67" i="5"/>
  <c r="W69" i="5" s="1"/>
  <c r="BI67" i="5"/>
  <c r="BI69" i="5" s="1"/>
  <c r="AI67" i="5"/>
  <c r="AI69" i="5" s="1"/>
  <c r="BU67" i="5"/>
  <c r="BU69" i="5" s="1"/>
  <c r="BQ67" i="5"/>
  <c r="BQ69" i="5" s="1"/>
  <c r="AW67" i="5"/>
  <c r="AW69" i="5" s="1"/>
  <c r="AP67" i="5"/>
  <c r="AP69" i="5" s="1"/>
  <c r="CV67" i="5"/>
  <c r="CV69" i="5" s="1"/>
  <c r="BW67" i="5"/>
  <c r="BW69" i="5" s="1"/>
  <c r="CL67" i="5"/>
  <c r="CL69" i="5" s="1"/>
  <c r="CT67" i="5"/>
  <c r="CT69" i="5" s="1"/>
  <c r="BZ67" i="5"/>
  <c r="BZ69" i="5" s="1"/>
  <c r="U67" i="5"/>
  <c r="U69" i="5" s="1"/>
  <c r="T67" i="5"/>
  <c r="T69" i="5" s="1"/>
  <c r="AU67" i="5"/>
  <c r="AU69" i="5" s="1"/>
  <c r="AH67" i="5"/>
  <c r="AH69" i="5" s="1"/>
  <c r="BY67" i="5"/>
  <c r="BY69" i="5" s="1"/>
  <c r="CS67" i="5"/>
  <c r="CS69" i="5" s="1"/>
  <c r="AX67" i="5"/>
  <c r="AX69" i="5" s="1"/>
  <c r="AG67" i="5"/>
  <c r="AG69" i="5" s="1"/>
  <c r="BT67" i="5"/>
  <c r="BT69" i="5" s="1"/>
  <c r="DC67" i="5"/>
  <c r="DC69" i="5" s="1"/>
  <c r="CG67" i="5"/>
  <c r="CG69" i="5" s="1"/>
  <c r="FU59" i="5"/>
  <c r="G56" i="20"/>
  <c r="DI67" i="5"/>
  <c r="DI69" i="5" s="1"/>
  <c r="DP67" i="5"/>
  <c r="DP69" i="5" s="1"/>
  <c r="BC67" i="5"/>
  <c r="BC69" i="5" s="1"/>
  <c r="EV59" i="5"/>
  <c r="G31" i="20"/>
  <c r="CI67" i="5"/>
  <c r="CI69" i="5" s="1"/>
  <c r="CF67" i="5"/>
  <c r="CF69" i="5" s="1"/>
  <c r="L70" i="5"/>
  <c r="AV67" i="5"/>
  <c r="AV69" i="5" s="1"/>
  <c r="EW59" i="5"/>
  <c r="EW70" i="5" s="1"/>
  <c r="EN59" i="5"/>
  <c r="EP67" i="5" s="1"/>
  <c r="EP69" i="5" s="1"/>
  <c r="AR67" i="5"/>
  <c r="AR69" i="5" s="1"/>
  <c r="BF67" i="5"/>
  <c r="BF69" i="5" s="1"/>
  <c r="DO67" i="5"/>
  <c r="DO69" i="5" s="1"/>
  <c r="GJ59" i="5"/>
  <c r="GJ70" i="5" s="1"/>
  <c r="DJ67" i="5"/>
  <c r="DJ69" i="5" s="1"/>
  <c r="EY59" i="5"/>
  <c r="EY70" i="5" s="1"/>
  <c r="FL59" i="5"/>
  <c r="G47" i="20"/>
  <c r="AQ67" i="5"/>
  <c r="AQ69" i="5" s="1"/>
  <c r="G69" i="20"/>
  <c r="AS67" i="5"/>
  <c r="AS69" i="5" s="1"/>
  <c r="BK67" i="5"/>
  <c r="BK69" i="5" s="1"/>
  <c r="BJ67" i="5"/>
  <c r="BJ69" i="5" s="1"/>
  <c r="BD67" i="5"/>
  <c r="BD69" i="5" s="1"/>
  <c r="DK67" i="5"/>
  <c r="DK69" i="5" s="1"/>
  <c r="FM59" i="5"/>
  <c r="FP67" i="5" s="1"/>
  <c r="B51" i="20" s="1"/>
  <c r="G48" i="20"/>
  <c r="DS67" i="5"/>
  <c r="DS69" i="5" s="1"/>
  <c r="DE67" i="5"/>
  <c r="DE69" i="5" s="1"/>
  <c r="AL70" i="5"/>
  <c r="DR67" i="5"/>
  <c r="DR69" i="5" s="1"/>
  <c r="FA59" i="5"/>
  <c r="G36" i="20"/>
  <c r="G5" i="20"/>
  <c r="DV59" i="5"/>
  <c r="DG67" i="5"/>
  <c r="DG69" i="5" s="1"/>
  <c r="EF59" i="5"/>
  <c r="G15" i="20"/>
  <c r="DF67" i="5"/>
  <c r="DF69" i="5" s="1"/>
  <c r="DQ67" i="5"/>
  <c r="DQ69" i="5" s="1"/>
  <c r="AM67" i="5"/>
  <c r="AM69" i="5" s="1"/>
  <c r="G57" i="20"/>
  <c r="G65" i="20"/>
  <c r="AL67" i="5"/>
  <c r="AL69" i="5" s="1"/>
  <c r="FV70" i="5"/>
  <c r="BO67" i="5"/>
  <c r="BO69" i="5" s="1"/>
  <c r="DL67" i="5"/>
  <c r="DL69" i="5" s="1"/>
  <c r="DD67" i="5"/>
  <c r="DD69" i="5" s="1"/>
  <c r="DH67" i="5"/>
  <c r="DH69" i="5" s="1"/>
  <c r="D26" i="20"/>
  <c r="D51" i="20"/>
  <c r="GM70" i="5"/>
  <c r="D74" i="20"/>
  <c r="D69" i="20"/>
  <c r="GH70" i="5"/>
  <c r="DZ67" i="5" l="1"/>
  <c r="B9" i="20" s="1"/>
  <c r="FA67" i="5"/>
  <c r="FA69" i="5" s="1"/>
  <c r="GC67" i="5"/>
  <c r="B64" i="20" s="1"/>
  <c r="GN59" i="5"/>
  <c r="GQ67" i="5" s="1"/>
  <c r="GQ69" i="5" s="1"/>
  <c r="G75" i="20"/>
  <c r="D75" i="20" s="1"/>
  <c r="D14" i="20"/>
  <c r="DY70" i="5"/>
  <c r="D35" i="20"/>
  <c r="D72" i="20"/>
  <c r="DX67" i="5"/>
  <c r="DX69" i="5" s="1"/>
  <c r="GD67" i="5"/>
  <c r="GD69" i="5" s="1"/>
  <c r="D62" i="20"/>
  <c r="D10" i="20"/>
  <c r="EA67" i="5"/>
  <c r="EA69" i="5" s="1"/>
  <c r="D19" i="20"/>
  <c r="EC67" i="5"/>
  <c r="EC69" i="5" s="1"/>
  <c r="D52" i="20"/>
  <c r="DU67" i="5"/>
  <c r="DU69" i="5" s="1"/>
  <c r="FQ67" i="5"/>
  <c r="FQ69" i="5" s="1"/>
  <c r="DU70" i="5"/>
  <c r="FR67" i="5"/>
  <c r="B53" i="20" s="1"/>
  <c r="FB70" i="5"/>
  <c r="D16" i="20"/>
  <c r="GI70" i="5"/>
  <c r="GI67" i="5"/>
  <c r="B70" i="20" s="1"/>
  <c r="D32" i="20"/>
  <c r="FF67" i="5"/>
  <c r="FF69" i="5" s="1"/>
  <c r="EG67" i="5"/>
  <c r="B16" i="20" s="1"/>
  <c r="FT67" i="5"/>
  <c r="FT69" i="5" s="1"/>
  <c r="EE67" i="5"/>
  <c r="EE69" i="5" s="1"/>
  <c r="FR70" i="5"/>
  <c r="GG67" i="5"/>
  <c r="GG69" i="5" s="1"/>
  <c r="EB67" i="5"/>
  <c r="EB69" i="5" s="1"/>
  <c r="GE67" i="5"/>
  <c r="B66" i="20" s="1"/>
  <c r="D53" i="20"/>
  <c r="GE70" i="5"/>
  <c r="D44" i="20"/>
  <c r="FE67" i="5"/>
  <c r="FE69" i="5" s="1"/>
  <c r="FE70" i="5"/>
  <c r="ER67" i="5"/>
  <c r="ER69" i="5" s="1"/>
  <c r="EV67" i="5"/>
  <c r="B31" i="20" s="1"/>
  <c r="B3" i="20"/>
  <c r="FK70" i="5"/>
  <c r="GB67" i="5"/>
  <c r="GB69" i="5" s="1"/>
  <c r="FY70" i="5"/>
  <c r="EU70" i="5"/>
  <c r="EK70" i="5"/>
  <c r="FY67" i="5"/>
  <c r="FY69" i="5" s="1"/>
  <c r="FK67" i="5"/>
  <c r="FK69" i="5" s="1"/>
  <c r="D71" i="20"/>
  <c r="EM67" i="5"/>
  <c r="B22" i="20" s="1"/>
  <c r="FZ67" i="5"/>
  <c r="B61" i="20" s="1"/>
  <c r="GF67" i="5"/>
  <c r="GF69" i="5" s="1"/>
  <c r="FG67" i="5"/>
  <c r="FG69" i="5" s="1"/>
  <c r="ET67" i="5"/>
  <c r="ET69" i="5" s="1"/>
  <c r="GH67" i="5"/>
  <c r="GH69" i="5" s="1"/>
  <c r="EU67" i="5"/>
  <c r="EU69" i="5" s="1"/>
  <c r="FJ67" i="5"/>
  <c r="B45" i="20" s="1"/>
  <c r="D27" i="20"/>
  <c r="ES67" i="5"/>
  <c r="B28" i="20" s="1"/>
  <c r="FW70" i="5"/>
  <c r="D58" i="20"/>
  <c r="B25" i="20"/>
  <c r="DV67" i="5"/>
  <c r="B5" i="20" s="1"/>
  <c r="FM67" i="5"/>
  <c r="B48" i="20" s="1"/>
  <c r="EZ67" i="5"/>
  <c r="B35" i="20" s="1"/>
  <c r="D11" i="20"/>
  <c r="D18" i="20"/>
  <c r="FL67" i="5"/>
  <c r="FL69" i="5" s="1"/>
  <c r="ED67" i="5"/>
  <c r="B13" i="20" s="1"/>
  <c r="D42" i="20"/>
  <c r="D34" i="20"/>
  <c r="EL67" i="5"/>
  <c r="EL69" i="5" s="1"/>
  <c r="EB70" i="5"/>
  <c r="EK67" i="5"/>
  <c r="EK69" i="5" s="1"/>
  <c r="GL67" i="5"/>
  <c r="B73" i="20" s="1"/>
  <c r="EJ67" i="5"/>
  <c r="B19" i="20" s="1"/>
  <c r="GA67" i="5"/>
  <c r="GA69" i="5" s="1"/>
  <c r="D54" i="20"/>
  <c r="FN67" i="5"/>
  <c r="FN69" i="5" s="1"/>
  <c r="FI67" i="5"/>
  <c r="FI69" i="5" s="1"/>
  <c r="FV67" i="5"/>
  <c r="FV69" i="5" s="1"/>
  <c r="FU67" i="5"/>
  <c r="B56" i="20" s="1"/>
  <c r="FS67" i="5"/>
  <c r="B54" i="20" s="1"/>
  <c r="FH67" i="5"/>
  <c r="FH69" i="5" s="1"/>
  <c r="EY67" i="5"/>
  <c r="EY69" i="5" s="1"/>
  <c r="B2" i="20"/>
  <c r="EW67" i="5"/>
  <c r="EW69" i="5" s="1"/>
  <c r="EN67" i="5"/>
  <c r="B23" i="20" s="1"/>
  <c r="FX67" i="5"/>
  <c r="FW67" i="5"/>
  <c r="D56" i="20"/>
  <c r="FU70" i="5"/>
  <c r="EQ67" i="5"/>
  <c r="B26" i="20" s="1"/>
  <c r="D23" i="20"/>
  <c r="DY67" i="5"/>
  <c r="B8" i="20" s="1"/>
  <c r="EN70" i="5"/>
  <c r="EO67" i="5"/>
  <c r="B24" i="20" s="1"/>
  <c r="GJ67" i="5"/>
  <c r="GJ69" i="5" s="1"/>
  <c r="DW67" i="5"/>
  <c r="B6" i="20" s="1"/>
  <c r="EX67" i="5"/>
  <c r="B33" i="20" s="1"/>
  <c r="D31" i="20"/>
  <c r="EV70" i="5"/>
  <c r="GM67" i="5"/>
  <c r="D47" i="20"/>
  <c r="FL70" i="5"/>
  <c r="GK67" i="5"/>
  <c r="B72" i="20" s="1"/>
  <c r="B36" i="20"/>
  <c r="FB67" i="5"/>
  <c r="B37" i="20" s="1"/>
  <c r="FA70" i="5"/>
  <c r="D36" i="20"/>
  <c r="D15" i="20"/>
  <c r="EH67" i="5"/>
  <c r="EF70" i="5"/>
  <c r="EF67" i="5"/>
  <c r="FD67" i="5"/>
  <c r="B39" i="20" s="1"/>
  <c r="EI67" i="5"/>
  <c r="DV70" i="5"/>
  <c r="D5" i="20"/>
  <c r="FC67" i="5"/>
  <c r="B38" i="20" s="1"/>
  <c r="D48" i="20"/>
  <c r="FM70" i="5"/>
  <c r="FO67" i="5"/>
  <c r="FP69" i="5"/>
  <c r="DZ69" i="5" l="1"/>
  <c r="GM69" i="5"/>
  <c r="B74" i="20"/>
  <c r="GC69" i="5"/>
  <c r="GN67" i="5"/>
  <c r="GN70" i="5"/>
  <c r="GO67" i="5"/>
  <c r="GO69" i="5" s="1"/>
  <c r="GP67" i="5"/>
  <c r="GP69" i="5" s="1"/>
  <c r="B7" i="20"/>
  <c r="B4" i="20"/>
  <c r="B65" i="20"/>
  <c r="B52" i="20"/>
  <c r="B41" i="20"/>
  <c r="GI69" i="5"/>
  <c r="B12" i="20"/>
  <c r="B46" i="20"/>
  <c r="B10" i="20"/>
  <c r="B68" i="20"/>
  <c r="FR69" i="5"/>
  <c r="B14" i="20"/>
  <c r="B40" i="20"/>
  <c r="EG69" i="5"/>
  <c r="B67" i="20"/>
  <c r="FZ69" i="5"/>
  <c r="B11" i="20"/>
  <c r="B55" i="20"/>
  <c r="B27" i="20"/>
  <c r="GE69" i="5"/>
  <c r="ED69" i="5"/>
  <c r="ES69" i="5"/>
  <c r="B63" i="20"/>
  <c r="EV69" i="5"/>
  <c r="B71" i="20"/>
  <c r="EJ69" i="5"/>
  <c r="FU69" i="5"/>
  <c r="B29" i="20"/>
  <c r="FS69" i="5"/>
  <c r="B47" i="20"/>
  <c r="GL69" i="5"/>
  <c r="B42" i="20"/>
  <c r="B69" i="20"/>
  <c r="DV69" i="5"/>
  <c r="B60" i="20"/>
  <c r="EM69" i="5"/>
  <c r="FJ69" i="5"/>
  <c r="EZ69" i="5"/>
  <c r="B57" i="20"/>
  <c r="B30" i="20"/>
  <c r="EO69" i="5"/>
  <c r="B43" i="20"/>
  <c r="FM69" i="5"/>
  <c r="B44" i="20"/>
  <c r="EN69" i="5"/>
  <c r="DY69" i="5"/>
  <c r="B32" i="20"/>
  <c r="B62" i="20"/>
  <c r="B21" i="20"/>
  <c r="B49" i="20"/>
  <c r="B34" i="20"/>
  <c r="B20" i="20"/>
  <c r="FB69" i="5"/>
  <c r="DW69" i="5"/>
  <c r="FX69" i="5"/>
  <c r="B59" i="20"/>
  <c r="EQ69" i="5"/>
  <c r="B58" i="20"/>
  <c r="FW69" i="5"/>
  <c r="GK69" i="5"/>
  <c r="EX69" i="5"/>
  <c r="FC69" i="5"/>
  <c r="FO69" i="5"/>
  <c r="B50" i="20"/>
  <c r="EH69" i="5"/>
  <c r="B17" i="20"/>
  <c r="B18" i="20"/>
  <c r="EI69" i="5"/>
  <c r="FD69" i="5"/>
  <c r="EF69" i="5"/>
  <c r="B15" i="20"/>
  <c r="GN69" i="5" l="1"/>
  <c r="B75" i="20"/>
</calcChain>
</file>

<file path=xl/sharedStrings.xml><?xml version="1.0" encoding="utf-8"?>
<sst xmlns="http://schemas.openxmlformats.org/spreadsheetml/2006/main" count="1284" uniqueCount="716">
  <si>
    <t>Data Series</t>
  </si>
  <si>
    <t>Contributions to Percentage Change in Real GDP from Government Consumption Expenditures and Gross Investment</t>
  </si>
  <si>
    <t>BEA Series</t>
  </si>
  <si>
    <t>Table 1.1.2, Line 22</t>
  </si>
  <si>
    <t>Haver Code</t>
  </si>
  <si>
    <t>Line # From Louise's Spreadsheet</t>
  </si>
  <si>
    <t>Row 23</t>
  </si>
  <si>
    <t>PTGH@USECON</t>
  </si>
  <si>
    <t>Real GDP</t>
  </si>
  <si>
    <t>Real PCE</t>
  </si>
  <si>
    <t>Nominal PCE</t>
  </si>
  <si>
    <t>PCE deflator</t>
  </si>
  <si>
    <t>Nominal GDP</t>
  </si>
  <si>
    <t>Medicare Outlays</t>
  </si>
  <si>
    <t>Medicaid Outlays</t>
  </si>
  <si>
    <t>Table 2.1, line 17</t>
  </si>
  <si>
    <t>Table 2.1, lines 19</t>
  </si>
  <si>
    <t>Table 2.1, lines 20</t>
  </si>
  <si>
    <t>Total Gov't Benefits to Persons</t>
  </si>
  <si>
    <t>GTFP@USNA</t>
  </si>
  <si>
    <t>YPTMD@USNA</t>
  </si>
  <si>
    <t>YPTMR@USNA</t>
  </si>
  <si>
    <t>Row 5</t>
  </si>
  <si>
    <t>Row 4</t>
  </si>
  <si>
    <t>Row 3</t>
  </si>
  <si>
    <t>Category</t>
  </si>
  <si>
    <t>Social Benefits</t>
  </si>
  <si>
    <t>Health Outlays</t>
  </si>
  <si>
    <t>Non-Corporate Taxes</t>
  </si>
  <si>
    <t>"G"</t>
  </si>
  <si>
    <t>References</t>
  </si>
  <si>
    <t>Table 3.1, line 4</t>
  </si>
  <si>
    <t>Table 3.1, line 3</t>
  </si>
  <si>
    <t>Table 3.1, line 7</t>
  </si>
  <si>
    <t>Table 3.1, line 5</t>
  </si>
  <si>
    <t>Contributions for Government Social Insurance</t>
  </si>
  <si>
    <t>Personal Current Taxes</t>
  </si>
  <si>
    <t>Taxes on Production and Imports</t>
  </si>
  <si>
    <t>Row 36</t>
  </si>
  <si>
    <t>Row 37</t>
  </si>
  <si>
    <t>Row 38</t>
  </si>
  <si>
    <t>Row 39</t>
  </si>
  <si>
    <t>Taxes on corporate income</t>
  </si>
  <si>
    <t>GRCSI@USNA</t>
  </si>
  <si>
    <t>YPTX@USNA</t>
  </si>
  <si>
    <t>YTPI@USNA</t>
  </si>
  <si>
    <t>YCTLG@USNA</t>
  </si>
  <si>
    <t>GDPH@USECON</t>
  </si>
  <si>
    <t>Row 44</t>
  </si>
  <si>
    <t>GDP@USECON</t>
  </si>
  <si>
    <t>Row 45</t>
  </si>
  <si>
    <t>Row 46</t>
  </si>
  <si>
    <t>Row 47</t>
  </si>
  <si>
    <t>C@USECON</t>
  </si>
  <si>
    <t>CH@USECON</t>
  </si>
  <si>
    <t>DC@USNA/100</t>
  </si>
  <si>
    <t>Row 32</t>
  </si>
  <si>
    <t>.DESC</t>
  </si>
  <si>
    <t>.SOURCE</t>
  </si>
  <si>
    <t>.T1</t>
  </si>
  <si>
    <t>.DTLM</t>
  </si>
  <si>
    <t>.excel_last</t>
  </si>
  <si>
    <t>Q1-1990</t>
  </si>
  <si>
    <t>Q2-1990</t>
  </si>
  <si>
    <t>Q3-1990</t>
  </si>
  <si>
    <t>Q4-1990</t>
  </si>
  <si>
    <t>Q1-1991</t>
  </si>
  <si>
    <t>Q2-1991</t>
  </si>
  <si>
    <t>Q3-1991</t>
  </si>
  <si>
    <t>Q4-1991</t>
  </si>
  <si>
    <t>Q1-1992</t>
  </si>
  <si>
    <t>Q2-1992</t>
  </si>
  <si>
    <t>Q3-1992</t>
  </si>
  <si>
    <t>Q4-1992</t>
  </si>
  <si>
    <t>Q1-1993</t>
  </si>
  <si>
    <t>Q2-1993</t>
  </si>
  <si>
    <t>Q3-1993</t>
  </si>
  <si>
    <t>Q4-1993</t>
  </si>
  <si>
    <t>Q1-1994</t>
  </si>
  <si>
    <t>Q2-1994</t>
  </si>
  <si>
    <t>Q3-1994</t>
  </si>
  <si>
    <t>Q4-1994</t>
  </si>
  <si>
    <t>Q1-1995</t>
  </si>
  <si>
    <t>Q2-1995</t>
  </si>
  <si>
    <t>Q3-1995</t>
  </si>
  <si>
    <t>Q4-1995</t>
  </si>
  <si>
    <t>Q1-1996</t>
  </si>
  <si>
    <t>Q2-1996</t>
  </si>
  <si>
    <t>Q3-1996</t>
  </si>
  <si>
    <t>Q4-1996</t>
  </si>
  <si>
    <t>Q1-1997</t>
  </si>
  <si>
    <t>Q2-1997</t>
  </si>
  <si>
    <t>Q3-1997</t>
  </si>
  <si>
    <t>Q4-1997</t>
  </si>
  <si>
    <t>Q1-1998</t>
  </si>
  <si>
    <t>Q2-1998</t>
  </si>
  <si>
    <t>Q3-1998</t>
  </si>
  <si>
    <t>Q4-1998</t>
  </si>
  <si>
    <t>Q1-1999</t>
  </si>
  <si>
    <t>Q2-1999</t>
  </si>
  <si>
    <t>Q3-1999</t>
  </si>
  <si>
    <t>Q4-1999</t>
  </si>
  <si>
    <t>Q1-2000</t>
  </si>
  <si>
    <t>Q2-2000</t>
  </si>
  <si>
    <t>Q3-2000</t>
  </si>
  <si>
    <t>Q4-2000</t>
  </si>
  <si>
    <t>Q1-2001</t>
  </si>
  <si>
    <t>Q2-2001</t>
  </si>
  <si>
    <t>Q3-2001</t>
  </si>
  <si>
    <t>Q4-2001</t>
  </si>
  <si>
    <t>Q1-2002</t>
  </si>
  <si>
    <t>Q2-2002</t>
  </si>
  <si>
    <t>Q3-2002</t>
  </si>
  <si>
    <t>Q4-2002</t>
  </si>
  <si>
    <t>Q1-2003</t>
  </si>
  <si>
    <t>Q2-2003</t>
  </si>
  <si>
    <t>Q3-2003</t>
  </si>
  <si>
    <t>Q4-2003</t>
  </si>
  <si>
    <t>Q1-2004</t>
  </si>
  <si>
    <t>Q2-2004</t>
  </si>
  <si>
    <t>Q3-2004</t>
  </si>
  <si>
    <t>Q4-2004</t>
  </si>
  <si>
    <t>Q1-2005</t>
  </si>
  <si>
    <t>Q2-2005</t>
  </si>
  <si>
    <t>Q3-2005</t>
  </si>
  <si>
    <t>Q4-2005</t>
  </si>
  <si>
    <t>Q1-2006</t>
  </si>
  <si>
    <t>Q2-2006</t>
  </si>
  <si>
    <t>Q3-2006</t>
  </si>
  <si>
    <t>Q4-2006</t>
  </si>
  <si>
    <t>Q1-2007</t>
  </si>
  <si>
    <t>Q2-2007</t>
  </si>
  <si>
    <t>Q3-2007</t>
  </si>
  <si>
    <t>Q4-2007</t>
  </si>
  <si>
    <t>Q1-2008</t>
  </si>
  <si>
    <t>Q2-2008</t>
  </si>
  <si>
    <t>Q3-2008</t>
  </si>
  <si>
    <t>Q4-2008</t>
  </si>
  <si>
    <t>Q1-2009</t>
  </si>
  <si>
    <t>Q2-2009</t>
  </si>
  <si>
    <t>Q3-2009</t>
  </si>
  <si>
    <t>Q4-2009</t>
  </si>
  <si>
    <t>Q1-2010</t>
  </si>
  <si>
    <t>Q2-2010</t>
  </si>
  <si>
    <t>Q3-2010</t>
  </si>
  <si>
    <t>Q4-2010</t>
  </si>
  <si>
    <t>Q1-2011</t>
  </si>
  <si>
    <t>Q2-2011</t>
  </si>
  <si>
    <t>Q3-2011</t>
  </si>
  <si>
    <t>Q4-2011</t>
  </si>
  <si>
    <t>Q1-2012</t>
  </si>
  <si>
    <t>Q2-2012</t>
  </si>
  <si>
    <t>Q3-2012</t>
  </si>
  <si>
    <t>Q4-2012</t>
  </si>
  <si>
    <t>Q1-2013</t>
  </si>
  <si>
    <t>Q2-2013</t>
  </si>
  <si>
    <t>Q3-2013</t>
  </si>
  <si>
    <t>Q4-2013</t>
  </si>
  <si>
    <t>Q1-2014</t>
  </si>
  <si>
    <t>Q2-2014</t>
  </si>
  <si>
    <t>Calculations</t>
  </si>
  <si>
    <t>Category Totals:</t>
  </si>
  <si>
    <t>mpc3</t>
  </si>
  <si>
    <t>mpc2</t>
  </si>
  <si>
    <t>mpc1</t>
  </si>
  <si>
    <t>mpc0</t>
  </si>
  <si>
    <t>Contribution to %Ch in Real GDP from "G"</t>
  </si>
  <si>
    <t>Category Totals * MPCs:</t>
  </si>
  <si>
    <t>Health Outlays * MPCs</t>
  </si>
  <si>
    <t>Social Benefits * MPCs</t>
  </si>
  <si>
    <t>Non-Corporate Taxes * MPCs</t>
  </si>
  <si>
    <t>[14]</t>
  </si>
  <si>
    <t>[13]</t>
  </si>
  <si>
    <t>[10] = [1a]+[1b]</t>
  </si>
  <si>
    <t>[11]= [1c]-[1a+1b]</t>
  </si>
  <si>
    <t>[12] = [3a]+[3b]+[3c]</t>
  </si>
  <si>
    <t>[17] = [16] / [7]</t>
  </si>
  <si>
    <t>[1a]</t>
  </si>
  <si>
    <t>[1b]</t>
  </si>
  <si>
    <t>[2]</t>
  </si>
  <si>
    <t>[3a]</t>
  </si>
  <si>
    <t>[3b]</t>
  </si>
  <si>
    <t>[3c]</t>
  </si>
  <si>
    <t>[4]</t>
  </si>
  <si>
    <t>[5]</t>
  </si>
  <si>
    <t>[6]</t>
  </si>
  <si>
    <t>[7]</t>
  </si>
  <si>
    <t>[8]</t>
  </si>
  <si>
    <t>[9]</t>
  </si>
  <si>
    <t>Consumption No Taxes</t>
  </si>
  <si>
    <t>[18] = [5]-[17]</t>
  </si>
  <si>
    <t>Calculating Growth Rates</t>
  </si>
  <si>
    <t>[19]</t>
  </si>
  <si>
    <t>Growth Rate of Real PCE</t>
  </si>
  <si>
    <t>Difference in Consumption Growth</t>
  </si>
  <si>
    <t>[21] = [19] - [20]</t>
  </si>
  <si>
    <t>Calculating the Contribution to Real GDP Growth</t>
  </si>
  <si>
    <t>CBO Potential GDP</t>
  </si>
  <si>
    <t>GDPPOTHQ@USECON</t>
  </si>
  <si>
    <t>[4a]</t>
  </si>
  <si>
    <t>Gov Purchaes, Nominal</t>
  </si>
  <si>
    <t>Row 50</t>
  </si>
  <si>
    <t>Row 49</t>
  </si>
  <si>
    <t>[9a]</t>
  </si>
  <si>
    <t>G@USNA</t>
  </si>
  <si>
    <t>Table 1.1.5, Line 22</t>
  </si>
  <si>
    <t>"G": Government Consumption and Investment</t>
  </si>
  <si>
    <t>Growth Rate of Potential GDP (CBO)</t>
  </si>
  <si>
    <t>Calculating Neutral FI</t>
  </si>
  <si>
    <t>G as a Share of GDP</t>
  </si>
  <si>
    <t>Growth Rate of Real GDP</t>
  </si>
  <si>
    <t>[25] = [9a]/[8]</t>
  </si>
  <si>
    <t>[26] = [22] * [25]</t>
  </si>
  <si>
    <t>Neutral FI as a Share of Real GDP</t>
  </si>
  <si>
    <t>4-Quarter Distributed Lag</t>
  </si>
  <si>
    <t>8-Quarter Distributed Lag</t>
  </si>
  <si>
    <t>Fiscal Impetus (Louise)</t>
  </si>
  <si>
    <t>Louise's Numbers</t>
  </si>
  <si>
    <t>Neutral FI rel to potential</t>
  </si>
  <si>
    <t>Neutral FI rel to actual</t>
  </si>
  <si>
    <t>Fed's Numbers</t>
  </si>
  <si>
    <t>Contribution of Consumption Growth to Real GDP</t>
  </si>
  <si>
    <t>12-Quarter Distributed Lag</t>
  </si>
  <si>
    <t>Corporate Taxes</t>
  </si>
  <si>
    <t>Federal Reserve Taxes</t>
  </si>
  <si>
    <t>Taxes from Federal Reserve Banks</t>
  </si>
  <si>
    <t>Table 3.2, line 8</t>
  </si>
  <si>
    <t>GFRCF@USNA</t>
  </si>
  <si>
    <t>Row 40</t>
  </si>
  <si>
    <t>[3d]</t>
  </si>
  <si>
    <t>[3e]</t>
  </si>
  <si>
    <t>Corporate Taxes from Fed Banks</t>
  </si>
  <si>
    <t>Corporate Taxes ex Fed</t>
  </si>
  <si>
    <t>[15a]</t>
  </si>
  <si>
    <t>[15b]</t>
  </si>
  <si>
    <t>[16] = [13]+[14]+[15a] + [15b]</t>
  </si>
  <si>
    <t>Corporate Taxes ex Fed * MPCs</t>
  </si>
  <si>
    <t>Government C&amp;I</t>
  </si>
  <si>
    <t>MPC=1 always ("G" component of GDP)</t>
  </si>
  <si>
    <t>MacroAdvisor's Numbers</t>
  </si>
  <si>
    <t>[24b] = [21]*[24a]</t>
  </si>
  <si>
    <t>Share of Nominal Consumption of Nominal GDP</t>
  </si>
  <si>
    <t>Growth Rate of Consumption No Taxes (annualized)</t>
  </si>
  <si>
    <t>Outlays Net Taxes</t>
  </si>
  <si>
    <t>Real Outlays Net Taxes</t>
  </si>
  <si>
    <t>Raw Data (from HaverPull)</t>
  </si>
  <si>
    <t>Final Smoothed Numbers</t>
  </si>
  <si>
    <t>[24C] FI smoothed over 4 quarters</t>
  </si>
  <si>
    <t>Neutral, Four-Quarter Moving Average</t>
  </si>
  <si>
    <t>[26] Neutral Smoothed over 4 Quarters</t>
  </si>
  <si>
    <t>Fiscal Impetus Smoothed (Louise)</t>
  </si>
  <si>
    <t>Deflating by PCE Deflator</t>
  </si>
  <si>
    <t>[20] = Growth Rate of [18]</t>
  </si>
  <si>
    <t>Q1-1975</t>
  </si>
  <si>
    <t>Q2-1975</t>
  </si>
  <si>
    <t>Q3-1975</t>
  </si>
  <si>
    <t>Q4-1975</t>
  </si>
  <si>
    <t>Q1-1976</t>
  </si>
  <si>
    <t>Q2-1976</t>
  </si>
  <si>
    <t>Q3-1976</t>
  </si>
  <si>
    <t>Q4-1976</t>
  </si>
  <si>
    <t>Q1-1977</t>
  </si>
  <si>
    <t>Q2-1977</t>
  </si>
  <si>
    <t>Q3-1977</t>
  </si>
  <si>
    <t>Q4-1977</t>
  </si>
  <si>
    <t>Q1-1978</t>
  </si>
  <si>
    <t>Q2-1978</t>
  </si>
  <si>
    <t>Q3-1978</t>
  </si>
  <si>
    <t>Q4-1978</t>
  </si>
  <si>
    <t>Q1-1979</t>
  </si>
  <si>
    <t>Q2-1979</t>
  </si>
  <si>
    <t>Q3-1979</t>
  </si>
  <si>
    <t>Q4-1979</t>
  </si>
  <si>
    <t>Q1-1980</t>
  </si>
  <si>
    <t>Q2-1980</t>
  </si>
  <si>
    <t>Q3-1980</t>
  </si>
  <si>
    <t>Q4-1980</t>
  </si>
  <si>
    <t>Q1-1981</t>
  </si>
  <si>
    <t>Q2-1981</t>
  </si>
  <si>
    <t>Q3-1981</t>
  </si>
  <si>
    <t>Q4-1981</t>
  </si>
  <si>
    <t>Q1-1982</t>
  </si>
  <si>
    <t>Q2-1982</t>
  </si>
  <si>
    <t>Q3-1982</t>
  </si>
  <si>
    <t>Q4-1982</t>
  </si>
  <si>
    <t>Q1-1983</t>
  </si>
  <si>
    <t>Q2-1983</t>
  </si>
  <si>
    <t>Q3-1983</t>
  </si>
  <si>
    <t>Q4-1983</t>
  </si>
  <si>
    <t>Q1-1984</t>
  </si>
  <si>
    <t>Q2-1984</t>
  </si>
  <si>
    <t>Q3-1984</t>
  </si>
  <si>
    <t>Q4-1984</t>
  </si>
  <si>
    <t>Q1-1985</t>
  </si>
  <si>
    <t>Q2-1985</t>
  </si>
  <si>
    <t>Q3-1985</t>
  </si>
  <si>
    <t>Q4-1985</t>
  </si>
  <si>
    <t>Q1-1986</t>
  </si>
  <si>
    <t>Q2-1986</t>
  </si>
  <si>
    <t>Q3-1986</t>
  </si>
  <si>
    <t>Q4-1986</t>
  </si>
  <si>
    <t>Q1-1987</t>
  </si>
  <si>
    <t>Q2-1987</t>
  </si>
  <si>
    <t>Q3-1987</t>
  </si>
  <si>
    <t>Q4-1987</t>
  </si>
  <si>
    <t>Q1-1988</t>
  </si>
  <si>
    <t>Q2-1988</t>
  </si>
  <si>
    <t>Q3-1988</t>
  </si>
  <si>
    <t>Q4-1988</t>
  </si>
  <si>
    <t>Q1-1989</t>
  </si>
  <si>
    <t>Q2-1989</t>
  </si>
  <si>
    <t>Q3-1989</t>
  </si>
  <si>
    <t>Q4-1989</t>
  </si>
  <si>
    <t>n/a</t>
  </si>
  <si>
    <t>Q1-1970 *Q</t>
  </si>
  <si>
    <t>Q1-1970</t>
  </si>
  <si>
    <t>Q2-1970</t>
  </si>
  <si>
    <t>Q3-1970</t>
  </si>
  <si>
    <t>Q4-1970</t>
  </si>
  <si>
    <t>Q1-1971</t>
  </si>
  <si>
    <t>Q2-1971</t>
  </si>
  <si>
    <t>Q3-1971</t>
  </si>
  <si>
    <t>Q4-1971</t>
  </si>
  <si>
    <t>Q1-1972</t>
  </si>
  <si>
    <t>Q2-1972</t>
  </si>
  <si>
    <t>Q3-1972</t>
  </si>
  <si>
    <t>Q4-1972</t>
  </si>
  <si>
    <t>Q1-1973</t>
  </si>
  <si>
    <t>Q2-1973</t>
  </si>
  <si>
    <t>Q3-1973</t>
  </si>
  <si>
    <t>Q4-1973</t>
  </si>
  <si>
    <t>Q1-1974</t>
  </si>
  <si>
    <t>Q2-1974</t>
  </si>
  <si>
    <t>Q3-1974</t>
  </si>
  <si>
    <t>Q4-1974</t>
  </si>
  <si>
    <t>[12a] = [3d]-[3e]</t>
  </si>
  <si>
    <t>[29] Fi - Neutral</t>
  </si>
  <si>
    <t>[28] FI - Neutral, Smoothed</t>
  </si>
  <si>
    <t>FI ex neutral, Four-Quarter Moving Average</t>
  </si>
  <si>
    <t xml:space="preserve">FI ex neutral, </t>
  </si>
  <si>
    <t>Neutral FI as a Share of Potential Real GDP</t>
  </si>
  <si>
    <t>RecessionDummy</t>
  </si>
  <si>
    <t>Key for the CSV File</t>
  </si>
  <si>
    <t>date</t>
  </si>
  <si>
    <t>Error</t>
  </si>
  <si>
    <t>RecessionDummy3</t>
  </si>
  <si>
    <t>[24c] = [24b] + [9], Total Fiscal Contribution to Real GDP</t>
  </si>
  <si>
    <t>Fiscal_impact_bars</t>
  </si>
  <si>
    <t>RecessionDummy2</t>
  </si>
  <si>
    <t>Q3-2014</t>
  </si>
  <si>
    <t>RecessQ2@USECON</t>
  </si>
  <si>
    <t>Q4-2014</t>
  </si>
  <si>
    <t>Q1-2015</t>
  </si>
  <si>
    <t>[22] = Growth Rate of [4a]</t>
  </si>
  <si>
    <t>[23] = Growth Rate of [4]</t>
  </si>
  <si>
    <t>[24a] = [6]/[8]</t>
  </si>
  <si>
    <t>Q2-2015</t>
  </si>
  <si>
    <t>PTGFH@USECON</t>
  </si>
  <si>
    <t>PTGSH@USECON</t>
  </si>
  <si>
    <t>Contribution to %Ch in Real GDP from "Federal G"</t>
  </si>
  <si>
    <t>Contribution to %Ch in Real GDP from "S+L G"</t>
  </si>
  <si>
    <t>Q3-2015</t>
  </si>
  <si>
    <t>Q4-2015</t>
  </si>
  <si>
    <t>Q3-1966</t>
  </si>
  <si>
    <t>BEA</t>
  </si>
  <si>
    <t>Government Social Benefit Payments to Persons: Medicare (SAAR, Bil.$)</t>
  </si>
  <si>
    <t>Q1-1966</t>
  </si>
  <si>
    <t>Government Social Benefit Payments to Persons: Medicaid (SAAR, Bil.$)</t>
  </si>
  <si>
    <t>Q1-1947</t>
  </si>
  <si>
    <t>Government Social Benefit Payments to Persons (SAAR, Bil.$)</t>
  </si>
  <si>
    <t>Personal Current Taxes (SAAR, Bil.$)</t>
  </si>
  <si>
    <t>Government Tax Receipts on Production &amp; Imports (SAAR, Bil.$)</t>
  </si>
  <si>
    <t>Government Tax Receipts on Corporate Income (SAAR, Bil.$)</t>
  </si>
  <si>
    <t>Federal Govt Tax Rcpts on Corporate Income: Federal Reserve Banks (SAAR, Bil.$)</t>
  </si>
  <si>
    <t>Contributions for Government Social Insurance (SAAR, Bil.$)</t>
  </si>
  <si>
    <t>Personal Consumption Expenditures (SAAR, Bil.$)</t>
  </si>
  <si>
    <t>Gross Domestic Product (SAAR, Bil.$)</t>
  </si>
  <si>
    <t>Q2-1947</t>
  </si>
  <si>
    <t>Govt Consumption Expenditures &amp; Gross Invest: Contrib to Real GDP %Chg(SAAR,%Pt)</t>
  </si>
  <si>
    <t>Q1-1949</t>
  </si>
  <si>
    <t>CBO</t>
  </si>
  <si>
    <t>Real Potential Gross Domestic Product [CBO] (SAAR, Bil.Chn.2009$)</t>
  </si>
  <si>
    <t>Government Consumption Expenditures &amp; Gross Investment (SAAR, Bil.$)</t>
  </si>
  <si>
    <t>Q1-1920</t>
  </si>
  <si>
    <t>NBER</t>
  </si>
  <si>
    <t>Quarterly NBER Recession/Expansion (+1 or 0)</t>
  </si>
  <si>
    <t>Federal Consumption Expend &amp; Gross Invest: Contrib to Real GDP %Chg (SAAR, %Pt)</t>
  </si>
  <si>
    <t>State &amp; Local Govt Consumption Exp &amp; Gross Inv: Contr to Real GDP %Chg(SAAR,%Pt)</t>
  </si>
  <si>
    <t>Q1-2016</t>
  </si>
  <si>
    <t>Q2-2016</t>
  </si>
  <si>
    <t>Q3-2016</t>
  </si>
  <si>
    <t>Q4-2016</t>
  </si>
  <si>
    <t>Hutchins Center Fiscal Impact Measure</t>
  </si>
  <si>
    <t>impact</t>
  </si>
  <si>
    <t>recession</t>
  </si>
  <si>
    <t>total</t>
  </si>
  <si>
    <t>federal</t>
  </si>
  <si>
    <t>state_local</t>
  </si>
  <si>
    <t>consumption</t>
  </si>
  <si>
    <t>Source: Hutchins Center on Fiscal and Monetary Policy calculations from BEA data</t>
  </si>
  <si>
    <t>For more on the methodology, see here.</t>
  </si>
  <si>
    <t>For the Hutchins Center Fiscal Impact Measure, see here.</t>
  </si>
  <si>
    <t>Q1-2017</t>
  </si>
  <si>
    <t>LASGOVA@USECON</t>
  </si>
  <si>
    <t>LALGOVA@USECON</t>
  </si>
  <si>
    <t>LAFGVXA@USECON</t>
  </si>
  <si>
    <t>LAFGT@USECON</t>
  </si>
  <si>
    <t>RecessM2@USECON</t>
  </si>
  <si>
    <t xml:space="preserve"> </t>
  </si>
  <si>
    <t>.FRQ</t>
  </si>
  <si>
    <t>.AGG</t>
  </si>
  <si>
    <t>.TN</t>
  </si>
  <si>
    <t>Average</t>
  </si>
  <si>
    <t>All Employees: State Government (SA, Thous)</t>
  </si>
  <si>
    <t>All Employees: Local Government (SA, Thous)</t>
  </si>
  <si>
    <t>All Employees: Federal Govt Except Postal Service (SA, Thous)</t>
  </si>
  <si>
    <t>All Employees: Fed Gov Decennial Census Temp &amp; Intermittent Workers(NSA,Thous)</t>
  </si>
  <si>
    <t>Not Allowed</t>
  </si>
  <si>
    <t>Monthly NBER Recession/Expansion (+1 or 0)</t>
  </si>
  <si>
    <t>GSISH@USNA</t>
  </si>
  <si>
    <t>Quarterly</t>
  </si>
  <si>
    <t>Real State &amp; Local Gross Investment: Structures (SAAR, Bil.Ch.2009$)</t>
  </si>
  <si>
    <t>2008:Q1 !Q</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</si>
  <si>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</si>
  <si>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</si>
  <si>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</si>
  <si>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</si>
  <si>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</si>
  <si>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</si>
  <si>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</si>
  <si>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</si>
  <si>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</si>
  <si>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</si>
  <si>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</si>
  <si>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</si>
  <si>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</si>
  <si>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</si>
  <si>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</si>
  <si>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</si>
  <si>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</si>
  <si>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</si>
  <si>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</si>
  <si>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</si>
  <si>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</si>
  <si>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</si>
  <si>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</si>
  <si>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</si>
  <si>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</si>
  <si>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</si>
  <si>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</si>
  <si>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</si>
  <si>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</si>
  <si>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</si>
  <si>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</si>
  <si>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</si>
  <si>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</si>
  <si>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</si>
  <si>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</si>
  <si>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</si>
  <si>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</si>
  <si>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Q2-2017</t>
  </si>
  <si>
    <t>2017:Q2</t>
  </si>
  <si>
    <t>Q3-2017</t>
  </si>
  <si>
    <t>2017:Q3</t>
  </si>
  <si>
    <r>
      <rPr>
        <sz val="7.5"/>
        <color theme="1"/>
        <rFont val="Helvetica"/>
      </rPr>
      <t xml:space="preserve">The fiscal impact measure shows how much federal, state, and local government taxes and spending added to or subtracted from the overall pace of economic growth. Between 2008 and 2011, fiscal impact was positive, indicating that government policy was stimulative. For several subsequent years, the fiscal impact was negative, indicating a restraint on growth. For the past couple of years, government spending and taxes were close to neutral, neither stimulating nor restraining growth.   </t>
    </r>
    <r>
      <rPr>
        <sz val="7"/>
        <color theme="1"/>
        <rFont val="Helvetica"/>
      </rPr>
      <t xml:space="preserve"> </t>
    </r>
  </si>
  <si>
    <t>Q4-2017</t>
  </si>
  <si>
    <t>2017:Q4</t>
  </si>
  <si>
    <t>Q1-2018</t>
  </si>
  <si>
    <t>Apr-09-2018 14:53</t>
  </si>
  <si>
    <t>Apr-27-2018 08:38</t>
  </si>
  <si>
    <t>2018:Q1</t>
  </si>
  <si>
    <t>Annual Growth Rate</t>
  </si>
  <si>
    <t>4-Quarter MA</t>
  </si>
  <si>
    <t>This quarter's level as % of Q1 2008 level</t>
  </si>
  <si>
    <t>Q2-2018</t>
  </si>
  <si>
    <t>Jun-29-2018 08:38</t>
  </si>
  <si>
    <t>Jul-26-2018 12:00</t>
  </si>
  <si>
    <t>Real Gross Domestic Product (SAAR, Bil.Chn.2012$)</t>
  </si>
  <si>
    <t>Real Personal Consumption Expenditures (SAAR, Bil.Chn.2012$)</t>
  </si>
  <si>
    <t>Jul-26-2018 13:06</t>
  </si>
  <si>
    <t>Jul-26-2018 12:10</t>
  </si>
  <si>
    <t>Personal Consumption Expenditures: Implicit Price Deflator (SA, 2012=100)</t>
  </si>
  <si>
    <t>Jul-26-2018 13:15</t>
  </si>
  <si>
    <t>Jul-02-2018 08:33</t>
  </si>
  <si>
    <t>2000-Jan *M</t>
  </si>
  <si>
    <t>2000-Jan</t>
  </si>
  <si>
    <t>2000-Feb</t>
  </si>
  <si>
    <t>2000-Mar</t>
  </si>
  <si>
    <t>2000-Apr</t>
  </si>
  <si>
    <t>2000-May</t>
  </si>
  <si>
    <t>2000-Jun</t>
  </si>
  <si>
    <t>2000-Jul</t>
  </si>
  <si>
    <t>2000-Aug</t>
  </si>
  <si>
    <t>2000-Sep</t>
  </si>
  <si>
    <t>2000-Oct</t>
  </si>
  <si>
    <t>2000-Nov</t>
  </si>
  <si>
    <t>2000-Dec</t>
  </si>
  <si>
    <t>2001-Jan</t>
  </si>
  <si>
    <t>2001-Feb</t>
  </si>
  <si>
    <t>2001-Mar</t>
  </si>
  <si>
    <t>2001-Apr</t>
  </si>
  <si>
    <t>2001-May</t>
  </si>
  <si>
    <t>2001-Jun</t>
  </si>
  <si>
    <t>2001-Jul</t>
  </si>
  <si>
    <t>2001-Aug</t>
  </si>
  <si>
    <t>2001-Sep</t>
  </si>
  <si>
    <t>2001-Oct</t>
  </si>
  <si>
    <t>2001-Nov</t>
  </si>
  <si>
    <t>2001-Dec</t>
  </si>
  <si>
    <t>2002-Jan</t>
  </si>
  <si>
    <t>2002-Feb</t>
  </si>
  <si>
    <t>2002-Mar</t>
  </si>
  <si>
    <t>2002-Apr</t>
  </si>
  <si>
    <t>2002-May</t>
  </si>
  <si>
    <t>2002-Jun</t>
  </si>
  <si>
    <t>2002-Jul</t>
  </si>
  <si>
    <t>2002-Aug</t>
  </si>
  <si>
    <t>2002-Sep</t>
  </si>
  <si>
    <t>2002-Oct</t>
  </si>
  <si>
    <t>2002-Nov</t>
  </si>
  <si>
    <t>2002-Dec</t>
  </si>
  <si>
    <t>2003-Jan</t>
  </si>
  <si>
    <t>2003-Feb</t>
  </si>
  <si>
    <t>2003-Mar</t>
  </si>
  <si>
    <t>2003-Apr</t>
  </si>
  <si>
    <t>2003-May</t>
  </si>
  <si>
    <t>2003-Jun</t>
  </si>
  <si>
    <t>2003-Jul</t>
  </si>
  <si>
    <t>2003-Aug</t>
  </si>
  <si>
    <t>2003-Sep</t>
  </si>
  <si>
    <t>2003-Oct</t>
  </si>
  <si>
    <t>2003-Nov</t>
  </si>
  <si>
    <t>2003-Dec</t>
  </si>
  <si>
    <t>2004-Jan</t>
  </si>
  <si>
    <t>2004-Feb</t>
  </si>
  <si>
    <t>2004-Mar</t>
  </si>
  <si>
    <t>2004-Apr</t>
  </si>
  <si>
    <t>2004-May</t>
  </si>
  <si>
    <t>2004-Jun</t>
  </si>
  <si>
    <t>2004-Jul</t>
  </si>
  <si>
    <t>2004-Aug</t>
  </si>
  <si>
    <t>2004-Sep</t>
  </si>
  <si>
    <t>2004-Oct</t>
  </si>
  <si>
    <t>2004-Nov</t>
  </si>
  <si>
    <t>2004-Dec</t>
  </si>
  <si>
    <t>2005-Jan</t>
  </si>
  <si>
    <t>2005-Feb</t>
  </si>
  <si>
    <t>2005-Mar</t>
  </si>
  <si>
    <t>2005-Apr</t>
  </si>
  <si>
    <t>2005-May</t>
  </si>
  <si>
    <t>2005-Jun</t>
  </si>
  <si>
    <t>2005-Jul</t>
  </si>
  <si>
    <t>2005-Aug</t>
  </si>
  <si>
    <t>2005-Sep</t>
  </si>
  <si>
    <t>2005-Oct</t>
  </si>
  <si>
    <t>2005-Nov</t>
  </si>
  <si>
    <t>2005-Dec</t>
  </si>
  <si>
    <t>2006-Jan</t>
  </si>
  <si>
    <t>2006-Feb</t>
  </si>
  <si>
    <t>2006-Mar</t>
  </si>
  <si>
    <t>2006-Apr</t>
  </si>
  <si>
    <t>2006-May</t>
  </si>
  <si>
    <t>2006-Jun</t>
  </si>
  <si>
    <t>2006-Jul</t>
  </si>
  <si>
    <t>2006-Aug</t>
  </si>
  <si>
    <t>2006-Sep</t>
  </si>
  <si>
    <t>2006-Oct</t>
  </si>
  <si>
    <t>2006-Nov</t>
  </si>
  <si>
    <t>2006-Dec</t>
  </si>
  <si>
    <t>2007-Jan</t>
  </si>
  <si>
    <t>2007-Feb</t>
  </si>
  <si>
    <t>2007-Mar</t>
  </si>
  <si>
    <t>2007-Apr</t>
  </si>
  <si>
    <t>2007-May</t>
  </si>
  <si>
    <t>2007-Jun</t>
  </si>
  <si>
    <t>2007-Jul</t>
  </si>
  <si>
    <t>2007-Aug</t>
  </si>
  <si>
    <t>2007-Sep</t>
  </si>
  <si>
    <t>2007-Oct</t>
  </si>
  <si>
    <t>2007-Nov</t>
  </si>
  <si>
    <t>2007-Dec</t>
  </si>
  <si>
    <t>2008-Jan</t>
  </si>
  <si>
    <t>2008-Feb</t>
  </si>
  <si>
    <t>2008-Mar</t>
  </si>
  <si>
    <t>2008-Apr</t>
  </si>
  <si>
    <t>2008-May</t>
  </si>
  <si>
    <t>2008-Jun</t>
  </si>
  <si>
    <t>2008-Jul</t>
  </si>
  <si>
    <t>2008-Aug</t>
  </si>
  <si>
    <t>2008-Sep</t>
  </si>
  <si>
    <t>2008-Oct</t>
  </si>
  <si>
    <t>2008-Nov</t>
  </si>
  <si>
    <t>2008-Dec</t>
  </si>
  <si>
    <t>2009-Jan</t>
  </si>
  <si>
    <t>2009-Feb</t>
  </si>
  <si>
    <t>2009-Mar</t>
  </si>
  <si>
    <t>2009-Apr</t>
  </si>
  <si>
    <t>2009-May</t>
  </si>
  <si>
    <t>2009-Jun</t>
  </si>
  <si>
    <t>2009-Jul</t>
  </si>
  <si>
    <t>2009-Aug</t>
  </si>
  <si>
    <t>2009-Sep</t>
  </si>
  <si>
    <t>2009-Oct</t>
  </si>
  <si>
    <t>2009-Nov</t>
  </si>
  <si>
    <t>2009-Dec</t>
  </si>
  <si>
    <t>2010-Jan</t>
  </si>
  <si>
    <t>2010-Feb</t>
  </si>
  <si>
    <t>2010-Mar</t>
  </si>
  <si>
    <t>2010-Apr</t>
  </si>
  <si>
    <t>2010-May</t>
  </si>
  <si>
    <t>2010-Jun</t>
  </si>
  <si>
    <t>2010-Jul</t>
  </si>
  <si>
    <t>2010-Aug</t>
  </si>
  <si>
    <t>2010-Sep</t>
  </si>
  <si>
    <t>2010-Oct</t>
  </si>
  <si>
    <t>2010-Nov</t>
  </si>
  <si>
    <t>2010-Dec</t>
  </si>
  <si>
    <t>2011-Jan</t>
  </si>
  <si>
    <t>2011-Feb</t>
  </si>
  <si>
    <t>2011-Mar</t>
  </si>
  <si>
    <t>2011-Apr</t>
  </si>
  <si>
    <t>2011-May</t>
  </si>
  <si>
    <t>2011-Jun</t>
  </si>
  <si>
    <t>2011-Jul</t>
  </si>
  <si>
    <t>2011-Aug</t>
  </si>
  <si>
    <t>2011-Sep</t>
  </si>
  <si>
    <t>2011-Oct</t>
  </si>
  <si>
    <t>2011-Nov</t>
  </si>
  <si>
    <t>2011-Dec</t>
  </si>
  <si>
    <t>2012-Jan</t>
  </si>
  <si>
    <t>2012-Feb</t>
  </si>
  <si>
    <t>2012-Mar</t>
  </si>
  <si>
    <t>2012-Apr</t>
  </si>
  <si>
    <t>2012-May</t>
  </si>
  <si>
    <t>2012-Jun</t>
  </si>
  <si>
    <t>2012-Jul</t>
  </si>
  <si>
    <t>2012-Aug</t>
  </si>
  <si>
    <t>2012-Sep</t>
  </si>
  <si>
    <t>2012-Oct</t>
  </si>
  <si>
    <t>2012-Nov</t>
  </si>
  <si>
    <t>2012-Dec</t>
  </si>
  <si>
    <t>2013-Jan</t>
  </si>
  <si>
    <t>2013-Feb</t>
  </si>
  <si>
    <t>2013-Mar</t>
  </si>
  <si>
    <t>2013-Apr</t>
  </si>
  <si>
    <t>2013-May</t>
  </si>
  <si>
    <t>2013-Jun</t>
  </si>
  <si>
    <t>2013-Jul</t>
  </si>
  <si>
    <t>2013-Aug</t>
  </si>
  <si>
    <t>2013-Sep</t>
  </si>
  <si>
    <t>2013-Oct</t>
  </si>
  <si>
    <t>2013-Nov</t>
  </si>
  <si>
    <t>2013-Dec</t>
  </si>
  <si>
    <t>2014-Jan</t>
  </si>
  <si>
    <t>2014-Feb</t>
  </si>
  <si>
    <t>2014-Mar</t>
  </si>
  <si>
    <t>2014-Apr</t>
  </si>
  <si>
    <t>2014-May</t>
  </si>
  <si>
    <t>2014-Jun</t>
  </si>
  <si>
    <t>2014-Jul</t>
  </si>
  <si>
    <t>2014-Aug</t>
  </si>
  <si>
    <t>2014-Sep</t>
  </si>
  <si>
    <t>2014-Oct</t>
  </si>
  <si>
    <t>2014-Nov</t>
  </si>
  <si>
    <t>2014-Dec</t>
  </si>
  <si>
    <t>2015-Jan</t>
  </si>
  <si>
    <t>2015-Feb</t>
  </si>
  <si>
    <t>2015-Mar</t>
  </si>
  <si>
    <t>2015-Apr</t>
  </si>
  <si>
    <t>2015-May</t>
  </si>
  <si>
    <t>2015-Jun</t>
  </si>
  <si>
    <t>2015-Jul</t>
  </si>
  <si>
    <t>2015-Aug</t>
  </si>
  <si>
    <t>2015-Sep</t>
  </si>
  <si>
    <t>2015-Oct</t>
  </si>
  <si>
    <t>2015-Nov</t>
  </si>
  <si>
    <t>2015-Dec</t>
  </si>
  <si>
    <t>2016-Jan</t>
  </si>
  <si>
    <t>2016-Feb</t>
  </si>
  <si>
    <t>2016-Mar</t>
  </si>
  <si>
    <t>2016-Apr</t>
  </si>
  <si>
    <t>2016-May</t>
  </si>
  <si>
    <t>2016-Jun</t>
  </si>
  <si>
    <t>2016-Jul</t>
  </si>
  <si>
    <t>2016-Aug</t>
  </si>
  <si>
    <t>2016-Sep</t>
  </si>
  <si>
    <t>2016-Oct</t>
  </si>
  <si>
    <t>2016-Nov</t>
  </si>
  <si>
    <t>2016-Dec</t>
  </si>
  <si>
    <t>2017-Jan</t>
  </si>
  <si>
    <t>2017-Feb</t>
  </si>
  <si>
    <t>2017-Mar</t>
  </si>
  <si>
    <t>2017-Apr</t>
  </si>
  <si>
    <t>2017-May</t>
  </si>
  <si>
    <t>2017-Jun</t>
  </si>
  <si>
    <t>2017-Jul</t>
  </si>
  <si>
    <t>2017-Aug</t>
  </si>
  <si>
    <t>2017-Sep</t>
  </si>
  <si>
    <t>2017-Oct</t>
  </si>
  <si>
    <t>2017-Nov</t>
  </si>
  <si>
    <t>2017-Dec</t>
  </si>
  <si>
    <t>2018-Jan</t>
  </si>
  <si>
    <t>2018-Feb</t>
  </si>
  <si>
    <t>2018-Mar</t>
  </si>
  <si>
    <t>2018-Apr</t>
  </si>
  <si>
    <t>2018-May</t>
  </si>
  <si>
    <t>2018-Jun</t>
  </si>
  <si>
    <t>BLS</t>
  </si>
  <si>
    <t>BLS/H</t>
  </si>
  <si>
    <t>Federal Employees (Ex. Postal, Temp)</t>
  </si>
  <si>
    <t>State and Local Employees</t>
  </si>
  <si>
    <t>State and Local Employment Growth</t>
  </si>
  <si>
    <t>3-mo. MA</t>
  </si>
  <si>
    <t>Ad-hoc consumption calculation</t>
  </si>
  <si>
    <t>Fiscal_Impact</t>
  </si>
  <si>
    <t>2018:Q2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</si>
</sst>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64" formatCode="mmm&quot;-&quot;yyyy"/>
    <numFmt numFmtId="165" formatCode="0.0"/>
    <numFmt numFmtId="166" formatCode="mm/dd/yy"/>
    <numFmt numFmtId="167" formatCode="0.0000"/>
    <numFmt numFmtId="168" formatCode="0.000"/>
    <numFmt numFmtId="169" formatCode="yyyy&quot;:&quot;mmm"/>
    <numFmt numFmtId="170" formatCode="0.0000000"/>
    <numFmt numFmtId="171" formatCode="#,##0.0"/>
  </numFmts>
  <fonts count="19" x14ac:knownFonts="1">
    <font>
      <sz val="11"/>
      <color theme="1"/>
      <name val="Calibri"/>
      <family val="2"/>
      <scheme val="minor"/>
    </font>
    <font>
      <u/>
      <sz val="11"/>
      <color theme="10"/>
      <name val="Calibri"/>
      <family val="2"/>
      <scheme val="minor"/>
    </font>
    <font>
      <b/>
      <sz val="11"/>
      <color theme="1"/>
      <name val="Calibri"/>
      <family val="2"/>
      <scheme val="minor"/>
    </font>
    <font>
      <sz val="10"/>
      <name val="Arial"/>
      <family val="2"/>
    </font>
    <font>
      <sz val="11"/>
      <name val="Arial"/>
      <family val="2"/>
    </font>
    <font>
      <sz val="11"/>
      <color theme="1"/>
      <name val="Calibri"/>
      <family val="2"/>
      <scheme val="minor"/>
    </font>
    <font>
      <i/>
      <sz val="11"/>
      <color theme="1"/>
      <name val="Calibri"/>
      <family val="2"/>
      <scheme val="minor"/>
    </font>
    <font>
      <i/>
      <sz val="10"/>
      <name val="Arial"/>
      <family val="2"/>
    </font>
    <font>
      <b/>
      <sz val="11"/>
      <color rgb="FFFF0000"/>
      <name val="Calibri"/>
      <family val="2"/>
      <scheme val="minor"/>
    </font>
    <font>
      <sz val="22.5"/>
      <color rgb="FF524A48"/>
      <name val="Times New Roman"/>
      <family val="1"/>
    </font>
    <font>
      <sz val="8"/>
      <color theme="1"/>
      <name val="Times New Roman"/>
      <family val="1"/>
    </font>
    <font>
      <sz val="8"/>
      <color rgb="FFB9CDE5"/>
      <name val="Times New Roman"/>
      <family val="1"/>
    </font>
    <font>
      <sz val="11"/>
      <name val="Calibri"/>
      <family val="2"/>
      <scheme val="minor"/>
    </font>
    <font>
      <sz val="7"/>
      <color theme="1"/>
      <name val="Helvetica"/>
    </font>
    <font>
      <sz val="15"/>
      <color rgb="FF000000"/>
      <name val="Helvetica"/>
    </font>
    <font>
      <sz val="7.5"/>
      <color theme="1"/>
      <name val="Helvetica"/>
    </font>
    <font>
      <u/>
      <sz val="7.5"/>
      <color theme="10"/>
      <name val="Helvetica"/>
    </font>
    <font>
      <b/>
      <sz val="11"/>
      <name val="Calibri"/>
      <family val="2"/>
      <scheme val="minor"/>
    </font>
    <font>
      <b/>
      <sz val="11"/>
      <name val="Calibri"/>
      <family val="2"/>
    </font>
  </fonts>
  <fills count="7">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
      <patternFill patternType="solid">
        <fgColor theme="9" tint="0.59999389629810485"/>
        <bgColor indexed="64"/>
      </patternFill>
    </fill>
  </fills>
  <borders count="1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hair">
        <color indexed="64"/>
      </right>
      <top/>
      <bottom/>
      <diagonal/>
    </border>
    <border>
      <left/>
      <right style="hair">
        <color indexed="64"/>
      </right>
      <top style="hair">
        <color indexed="64"/>
      </top>
      <bottom/>
      <diagonal/>
    </border>
  </borders>
  <cellStyleXfs count="5">
    <xf numFmtId="0" fontId="0" fillId="0" borderId="0"/>
    <xf numFmtId="0" fontId="1" fillId="0" borderId="0" applyNumberFormat="0" applyFill="0" applyBorder="0" applyAlignment="0" applyProtection="0"/>
    <xf numFmtId="0" fontId="3" fillId="0" borderId="0"/>
    <xf numFmtId="0" fontId="5" fillId="0" borderId="0"/>
    <xf numFmtId="0" fontId="5" fillId="0" borderId="0"/>
  </cellStyleXfs>
  <cellXfs count="99">
    <xf numFmtId="0" fontId="0" fillId="0" borderId="0" xfId="0"/>
    <xf numFmtId="0" fontId="0" fillId="0" borderId="0" xfId="0" applyAlignment="1">
      <alignment wrapText="1"/>
    </xf>
    <xf numFmtId="0" fontId="1" fillId="0" borderId="0" xfId="1"/>
    <xf numFmtId="0" fontId="0" fillId="2" borderId="0" xfId="0" applyFill="1"/>
    <xf numFmtId="164" fontId="0" fillId="0" borderId="0" xfId="0" applyNumberFormat="1"/>
    <xf numFmtId="165" fontId="0" fillId="0" borderId="0" xfId="0" applyNumberFormat="1"/>
    <xf numFmtId="0" fontId="0" fillId="3" borderId="0" xfId="0" applyFill="1"/>
    <xf numFmtId="0" fontId="0" fillId="0" borderId="0" xfId="0" applyAlignment="1">
      <alignment horizontal="left"/>
    </xf>
    <xf numFmtId="0" fontId="0" fillId="0" borderId="0" xfId="0" applyFill="1"/>
    <xf numFmtId="164" fontId="0" fillId="2" borderId="0" xfId="0" applyNumberFormat="1" applyFill="1"/>
    <xf numFmtId="2" fontId="0" fillId="0" borderId="0" xfId="0" applyNumberFormat="1"/>
    <xf numFmtId="0" fontId="0" fillId="2" borderId="0" xfId="0" applyFill="1" applyAlignment="1">
      <alignment horizontal="left"/>
    </xf>
    <xf numFmtId="0" fontId="2" fillId="0" borderId="0" xfId="0" applyFont="1" applyFill="1" applyAlignment="1">
      <alignment horizontal="left"/>
    </xf>
    <xf numFmtId="0" fontId="2" fillId="0" borderId="0" xfId="0" applyFont="1" applyAlignment="1">
      <alignment horizontal="left"/>
    </xf>
    <xf numFmtId="0" fontId="0" fillId="0" borderId="0" xfId="0" quotePrefix="1"/>
    <xf numFmtId="0" fontId="3" fillId="0" borderId="0" xfId="0" applyFont="1"/>
    <xf numFmtId="0" fontId="0" fillId="4" borderId="1" xfId="0" applyFill="1" applyBorder="1"/>
    <xf numFmtId="0" fontId="0" fillId="4" borderId="0" xfId="0" applyFill="1" applyBorder="1"/>
    <xf numFmtId="0" fontId="0" fillId="4" borderId="5" xfId="0" applyFill="1" applyBorder="1"/>
    <xf numFmtId="0" fontId="0" fillId="4" borderId="7" xfId="0" applyFill="1" applyBorder="1"/>
    <xf numFmtId="0" fontId="0" fillId="4" borderId="8" xfId="0" applyFill="1" applyBorder="1"/>
    <xf numFmtId="0" fontId="2" fillId="4" borderId="2" xfId="0" applyFont="1" applyFill="1" applyBorder="1"/>
    <xf numFmtId="0" fontId="2" fillId="4" borderId="3" xfId="0" applyFont="1" applyFill="1" applyBorder="1"/>
    <xf numFmtId="0" fontId="2" fillId="4" borderId="4" xfId="0" applyFont="1" applyFill="1" applyBorder="1"/>
    <xf numFmtId="0" fontId="2" fillId="4" borderId="6" xfId="0" applyFont="1" applyFill="1" applyBorder="1"/>
    <xf numFmtId="3" fontId="4" fillId="0" borderId="0" xfId="2" applyNumberFormat="1" applyFont="1" applyFill="1" applyAlignment="1">
      <alignment horizontal="center"/>
    </xf>
    <xf numFmtId="3" fontId="4" fillId="0" borderId="0" xfId="2" applyNumberFormat="1" applyFont="1" applyFill="1" applyBorder="1" applyAlignment="1">
      <alignment horizontal="center"/>
    </xf>
    <xf numFmtId="3" fontId="4" fillId="0" borderId="9" xfId="0" applyNumberFormat="1" applyFont="1" applyBorder="1" applyAlignment="1">
      <alignment horizontal="center"/>
    </xf>
    <xf numFmtId="0" fontId="0" fillId="4" borderId="2" xfId="0" applyFill="1" applyBorder="1"/>
    <xf numFmtId="0" fontId="6" fillId="0" borderId="0" xfId="0" applyFont="1"/>
    <xf numFmtId="2" fontId="6" fillId="0" borderId="0" xfId="0" applyNumberFormat="1" applyFont="1"/>
    <xf numFmtId="0" fontId="7" fillId="0" borderId="0" xfId="0" applyFont="1"/>
    <xf numFmtId="0" fontId="5" fillId="0" borderId="0" xfId="3"/>
    <xf numFmtId="0" fontId="8" fillId="0" borderId="0" xfId="0" applyFont="1" applyAlignment="1">
      <alignment horizontal="left"/>
    </xf>
    <xf numFmtId="0" fontId="8" fillId="0" borderId="0" xfId="0" applyFont="1"/>
    <xf numFmtId="0" fontId="8" fillId="0" borderId="0" xfId="0" quotePrefix="1" applyFont="1"/>
    <xf numFmtId="0" fontId="0" fillId="4" borderId="4" xfId="0" applyFill="1" applyBorder="1"/>
    <xf numFmtId="0" fontId="2" fillId="4" borderId="0" xfId="0" applyFont="1" applyFill="1" applyBorder="1"/>
    <xf numFmtId="0" fontId="2" fillId="4" borderId="5" xfId="0" applyFont="1" applyFill="1" applyBorder="1"/>
    <xf numFmtId="0" fontId="0" fillId="0" borderId="0" xfId="0" applyFont="1" applyAlignment="1">
      <alignment horizontal="left"/>
    </xf>
    <xf numFmtId="0" fontId="0" fillId="3" borderId="0" xfId="0" applyFont="1" applyFill="1" applyAlignment="1">
      <alignment horizontal="left"/>
    </xf>
    <xf numFmtId="0" fontId="0" fillId="3" borderId="0" xfId="0" applyFill="1" applyAlignment="1">
      <alignment horizontal="left"/>
    </xf>
    <xf numFmtId="0" fontId="0" fillId="0" borderId="0" xfId="0" applyFill="1" applyAlignment="1">
      <alignment horizontal="left"/>
    </xf>
    <xf numFmtId="0" fontId="6" fillId="0" borderId="0" xfId="0" applyFont="1" applyAlignment="1">
      <alignment horizontal="left"/>
    </xf>
    <xf numFmtId="0" fontId="2" fillId="0" borderId="0" xfId="0" applyFont="1"/>
    <xf numFmtId="0" fontId="2" fillId="0" borderId="0" xfId="0" applyNumberFormat="1" applyFont="1"/>
    <xf numFmtId="0" fontId="3" fillId="0" borderId="0" xfId="0" applyFont="1" applyFill="1"/>
    <xf numFmtId="1" fontId="0" fillId="0" borderId="0" xfId="0" applyNumberFormat="1"/>
    <xf numFmtId="0" fontId="0" fillId="5" borderId="0" xfId="0" applyFill="1"/>
    <xf numFmtId="0" fontId="0" fillId="5" borderId="0" xfId="0" applyFill="1" applyAlignment="1">
      <alignment wrapText="1"/>
    </xf>
    <xf numFmtId="14" fontId="0" fillId="0" borderId="0" xfId="0" applyNumberFormat="1"/>
    <xf numFmtId="0" fontId="9" fillId="5" borderId="0" xfId="0" applyFont="1" applyFill="1" applyAlignment="1">
      <alignment vertical="center"/>
    </xf>
    <xf numFmtId="0" fontId="10" fillId="5" borderId="0" xfId="0" applyFont="1" applyFill="1"/>
    <xf numFmtId="0" fontId="11" fillId="5" borderId="0" xfId="0" applyFont="1" applyFill="1"/>
    <xf numFmtId="0" fontId="1" fillId="0" borderId="0" xfId="1" applyAlignment="1">
      <alignment horizontal="left" vertical="center" readingOrder="1"/>
    </xf>
    <xf numFmtId="0" fontId="0" fillId="0" borderId="0" xfId="0" applyFont="1"/>
    <xf numFmtId="0" fontId="1" fillId="0" borderId="0" xfId="1" applyFont="1"/>
    <xf numFmtId="0" fontId="12" fillId="0" borderId="0" xfId="0" applyFont="1" applyFill="1" applyAlignment="1">
      <alignment horizontal="left"/>
    </xf>
    <xf numFmtId="2" fontId="12" fillId="0" borderId="0" xfId="0" applyNumberFormat="1" applyFont="1" applyFill="1" applyAlignment="1">
      <alignment horizontal="left"/>
    </xf>
    <xf numFmtId="0" fontId="12" fillId="0" borderId="0" xfId="0" applyFont="1" applyFill="1" applyBorder="1" applyAlignment="1">
      <alignment horizontal="left"/>
    </xf>
    <xf numFmtId="0" fontId="12" fillId="0" borderId="9" xfId="0" applyFont="1" applyBorder="1"/>
    <xf numFmtId="167" fontId="0" fillId="0" borderId="0" xfId="0" applyNumberFormat="1"/>
    <xf numFmtId="4" fontId="4" fillId="0" borderId="0" xfId="2" applyNumberFormat="1" applyFont="1" applyFill="1" applyAlignment="1">
      <alignment horizontal="center"/>
    </xf>
    <xf numFmtId="166" fontId="0" fillId="0" borderId="0" xfId="0" applyNumberFormat="1" applyAlignment="1">
      <alignment horizontal="right"/>
    </xf>
    <xf numFmtId="2" fontId="0" fillId="0" borderId="0" xfId="0" applyNumberFormat="1" applyAlignment="1">
      <alignment horizontal="right"/>
    </xf>
    <xf numFmtId="0" fontId="0" fillId="0" borderId="0" xfId="0" applyAlignment="1">
      <alignment horizontal="right"/>
    </xf>
    <xf numFmtId="0" fontId="0" fillId="5" borderId="0" xfId="0" applyFill="1" applyBorder="1"/>
    <xf numFmtId="0" fontId="0" fillId="5" borderId="0" xfId="0" applyFill="1" applyBorder="1" applyAlignment="1">
      <alignment vertical="center" wrapText="1"/>
    </xf>
    <xf numFmtId="0" fontId="13" fillId="5" borderId="0" xfId="0" applyFont="1" applyFill="1" applyBorder="1" applyAlignment="1">
      <alignment wrapText="1"/>
    </xf>
    <xf numFmtId="168" fontId="0" fillId="0" borderId="0" xfId="0" applyNumberFormat="1" applyAlignment="1">
      <alignment horizontal="right"/>
    </xf>
    <xf numFmtId="169" fontId="0" fillId="0" borderId="0" xfId="0" applyNumberFormat="1"/>
    <xf numFmtId="0" fontId="12" fillId="0" borderId="0" xfId="0" applyFont="1"/>
    <xf numFmtId="169" fontId="12" fillId="0" borderId="0" xfId="0" applyNumberFormat="1" applyFont="1"/>
    <xf numFmtId="165" fontId="12" fillId="0" borderId="0" xfId="0" applyNumberFormat="1" applyFont="1"/>
    <xf numFmtId="168" fontId="0" fillId="0" borderId="0" xfId="0" applyNumberFormat="1"/>
    <xf numFmtId="170" fontId="0" fillId="0" borderId="0" xfId="0" applyNumberFormat="1"/>
    <xf numFmtId="0" fontId="0" fillId="0" borderId="0" xfId="0" quotePrefix="1" applyFill="1"/>
    <xf numFmtId="171" fontId="17" fillId="0" borderId="17" xfId="3" applyNumberFormat="1" applyFont="1" applyFill="1" applyBorder="1" applyAlignment="1">
      <alignment horizontal="right"/>
    </xf>
    <xf numFmtId="171" fontId="17" fillId="0" borderId="17" xfId="3" applyNumberFormat="1" applyFont="1" applyFill="1" applyBorder="1"/>
    <xf numFmtId="171" fontId="18" fillId="0" borderId="17" xfId="3" applyNumberFormat="1" applyFont="1" applyFill="1" applyBorder="1" applyAlignment="1">
      <alignment horizontal="right"/>
    </xf>
    <xf numFmtId="171" fontId="17" fillId="0" borderId="18" xfId="3" applyNumberFormat="1" applyFont="1" applyFill="1" applyBorder="1" applyAlignment="1">
      <alignment horizontal="right"/>
    </xf>
    <xf numFmtId="2" fontId="17" fillId="6" borderId="17" xfId="3" applyNumberFormat="1" applyFont="1" applyFill="1" applyBorder="1"/>
    <xf numFmtId="165" fontId="17" fillId="6" borderId="17" xfId="3" applyNumberFormat="1" applyFont="1" applyFill="1" applyBorder="1" applyAlignment="1">
      <alignment horizontal="right"/>
    </xf>
    <xf numFmtId="171" fontId="17" fillId="0" borderId="0" xfId="3" applyNumberFormat="1" applyFont="1" applyFill="1" applyBorder="1" applyAlignment="1">
      <alignment horizontal="right"/>
    </xf>
    <xf numFmtId="171" fontId="17" fillId="0" borderId="0" xfId="3" applyNumberFormat="1" applyFont="1" applyFill="1" applyAlignment="1">
      <alignment horizontal="right"/>
    </xf>
    <xf numFmtId="2" fontId="17" fillId="0" borderId="17" xfId="3" applyNumberFormat="1" applyFont="1" applyFill="1" applyBorder="1" applyAlignment="1">
      <alignment horizontal="right"/>
    </xf>
    <xf numFmtId="2" fontId="17" fillId="0" borderId="0" xfId="3" applyNumberFormat="1" applyFont="1" applyFill="1" applyBorder="1"/>
    <xf numFmtId="0" fontId="0" fillId="4" borderId="0" xfId="0" applyFill="1"/>
    <xf numFmtId="0" fontId="9" fillId="5" borderId="0" xfId="0" applyFont="1" applyFill="1" applyAlignment="1">
      <alignment horizontal="center" vertical="center"/>
    </xf>
    <xf numFmtId="0" fontId="13" fillId="5" borderId="10" xfId="0" applyFont="1" applyFill="1" applyBorder="1" applyAlignment="1">
      <alignment horizontal="center" vertical="center" wrapText="1"/>
    </xf>
    <xf numFmtId="0" fontId="13" fillId="5" borderId="11" xfId="0" applyFont="1" applyFill="1" applyBorder="1" applyAlignment="1">
      <alignment horizontal="center" vertical="center" wrapText="1"/>
    </xf>
    <xf numFmtId="0" fontId="13" fillId="5" borderId="12" xfId="0" applyFont="1" applyFill="1" applyBorder="1" applyAlignment="1">
      <alignment horizontal="center" vertical="center" wrapText="1"/>
    </xf>
    <xf numFmtId="0" fontId="13" fillId="5" borderId="13" xfId="0" applyFont="1" applyFill="1" applyBorder="1" applyAlignment="1">
      <alignment horizontal="center" vertical="center" wrapText="1"/>
    </xf>
    <xf numFmtId="0" fontId="13" fillId="5" borderId="0" xfId="0" applyFont="1" applyFill="1" applyBorder="1" applyAlignment="1">
      <alignment horizontal="center" vertical="center" wrapText="1"/>
    </xf>
    <xf numFmtId="0" fontId="13" fillId="5" borderId="14" xfId="0" applyFont="1" applyFill="1" applyBorder="1" applyAlignment="1">
      <alignment horizontal="center" vertical="center" wrapText="1"/>
    </xf>
    <xf numFmtId="0" fontId="16" fillId="5" borderId="15" xfId="1" applyFont="1" applyFill="1" applyBorder="1" applyAlignment="1">
      <alignment horizontal="right"/>
    </xf>
    <xf numFmtId="0" fontId="16" fillId="5" borderId="9" xfId="1" applyFont="1" applyFill="1" applyBorder="1" applyAlignment="1">
      <alignment horizontal="right"/>
    </xf>
    <xf numFmtId="0" fontId="16" fillId="5" borderId="9" xfId="1" applyFont="1" applyFill="1" applyBorder="1" applyAlignment="1">
      <alignment horizontal="left"/>
    </xf>
    <xf numFmtId="0" fontId="16" fillId="5" borderId="16" xfId="1" applyFont="1" applyFill="1" applyBorder="1" applyAlignment="1">
      <alignment horizontal="left"/>
    </xf>
  </cellXfs>
  <cellStyles count="5">
    <cellStyle name="Hyperlink" xfId="1" builtinId="8"/>
    <cellStyle name="Normal" xfId="0" builtinId="0"/>
    <cellStyle name="Normal 2" xfId="3"/>
    <cellStyle name="Normal 3" xfId="2"/>
    <cellStyle name="Normal 4" xfId="4"/>
  </cellStyles>
  <dxfs count="0"/>
  <tableStyles count="0" defaultTableStyle="TableStyleMedium2" defaultPivotStyle="PivotStyleLight16"/>
  <colors>
    <mruColors>
      <color rgb="FFAE68A9"/>
      <color rgb="FF1B9553"/>
      <color rgb="FF2198C7"/>
      <color rgb="FFE7619F"/>
      <color rgb="FFE971A7"/>
      <color rgb="FFA875BD"/>
      <color rgb="FFDC5894"/>
      <color rgb="FFE84496"/>
      <color rgb="FFE31BA0"/>
      <color rgb="FFE52B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7.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Calculations!$B$69</c:f>
              <c:strCache>
                <c:ptCount val="1"/>
                <c:pt idx="0">
                  <c:v>FI ex neutral, Four-Quarter Moving Average</c:v>
                </c:pt>
              </c:strCache>
            </c:strRef>
          </c:tx>
          <c:marker>
            <c:symbol val="none"/>
          </c:marker>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numCache>
            </c:numRef>
          </c:val>
          <c:smooth val="0"/>
          <c:extLst>
            <c:ext xmlns:c16="http://schemas.microsoft.com/office/drawing/2014/chart" uri="{C3380CC4-5D6E-409C-BE32-E72D297353CC}">
              <c16:uniqueId val="{00000000-2740-414E-AE2D-BF91EBCD9B1F}"/>
            </c:ext>
          </c:extLst>
        </c:ser>
        <c:dLbls>
          <c:showLegendKey val="0"/>
          <c:showVal val="0"/>
          <c:showCatName val="0"/>
          <c:showSerName val="0"/>
          <c:showPercent val="0"/>
          <c:showBubbleSize val="0"/>
        </c:dLbls>
        <c:smooth val="0"/>
        <c:axId val="194918272"/>
        <c:axId val="194919808"/>
      </c:lineChart>
      <c:dateAx>
        <c:axId val="194918272"/>
        <c:scaling>
          <c:orientation val="minMax"/>
        </c:scaling>
        <c:delete val="0"/>
        <c:axPos val="b"/>
        <c:numFmt formatCode="mmm&quot;-&quot;yyyy" sourceLinked="1"/>
        <c:majorTickMark val="out"/>
        <c:minorTickMark val="none"/>
        <c:tickLblPos val="low"/>
        <c:crossAx val="194919808"/>
        <c:crosses val="autoZero"/>
        <c:auto val="1"/>
        <c:lblOffset val="100"/>
        <c:baseTimeUnit val="months"/>
      </c:dateAx>
      <c:valAx>
        <c:axId val="194919808"/>
        <c:scaling>
          <c:orientation val="minMax"/>
        </c:scaling>
        <c:delete val="0"/>
        <c:axPos val="l"/>
        <c:majorGridlines/>
        <c:numFmt formatCode="General" sourceLinked="1"/>
        <c:majorTickMark val="out"/>
        <c:minorTickMark val="none"/>
        <c:tickLblPos val="nextTo"/>
        <c:crossAx val="194918272"/>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Calculations!$B$67</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Calculations!$W$67:$FX$67</c:f>
              <c:numCache>
                <c:formatCode>General</c:formatCode>
                <c:ptCount val="15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mooth val="0"/>
          <c:extLst>
            <c:ext xmlns:c16="http://schemas.microsoft.com/office/drawing/2014/chart" uri="{C3380CC4-5D6E-409C-BE32-E72D297353CC}">
              <c16:uniqueId val="{00000000-A825-4984-A07F-638A458C6717}"/>
            </c:ext>
          </c:extLst>
        </c:ser>
        <c:ser>
          <c:idx val="2"/>
          <c:order val="1"/>
          <c:tx>
            <c:strRef>
              <c:f>Calculations!$B$80</c:f>
              <c:strCache>
                <c:ptCount val="1"/>
                <c:pt idx="0">
                  <c:v>MacroAdvisor's Numbers</c:v>
                </c:pt>
              </c:strCache>
            </c:strRef>
          </c:tx>
          <c:marker>
            <c:symbol val="none"/>
          </c:marker>
          <c:val>
            <c:numRef>
              <c:f>Calculations!$W$80:$FX$80</c:f>
              <c:numCache>
                <c:formatCode>0.00</c:formatCode>
                <c:ptCount val="158"/>
                <c:pt idx="0">
                  <c:v>0.63118173164866997</c:v>
                </c:pt>
                <c:pt idx="1">
                  <c:v>0.9215228104014398</c:v>
                </c:pt>
                <c:pt idx="2">
                  <c:v>1.6105236920128281</c:v>
                </c:pt>
                <c:pt idx="3">
                  <c:v>1.92505745713429</c:v>
                </c:pt>
                <c:pt idx="4">
                  <c:v>1.9822243500918699</c:v>
                </c:pt>
                <c:pt idx="5">
                  <c:v>1.3892469210444365</c:v>
                </c:pt>
                <c:pt idx="6">
                  <c:v>0.62372357693981073</c:v>
                </c:pt>
                <c:pt idx="7">
                  <c:v>0.22157673115496629</c:v>
                </c:pt>
                <c:pt idx="8">
                  <c:v>-0.15706946303713501</c:v>
                </c:pt>
                <c:pt idx="9">
                  <c:v>0.19243475141177377</c:v>
                </c:pt>
                <c:pt idx="10">
                  <c:v>0.32162096756898328</c:v>
                </c:pt>
                <c:pt idx="11">
                  <c:v>0.27539448469138911</c:v>
                </c:pt>
                <c:pt idx="12">
                  <c:v>0.21030677957139285</c:v>
                </c:pt>
                <c:pt idx="13">
                  <c:v>0.57801488117631006</c:v>
                </c:pt>
                <c:pt idx="14">
                  <c:v>0.64038217216507431</c:v>
                </c:pt>
                <c:pt idx="15">
                  <c:v>0.77723181952128317</c:v>
                </c:pt>
                <c:pt idx="16">
                  <c:v>0.47893416739725492</c:v>
                </c:pt>
                <c:pt idx="17">
                  <c:v>4.6471980063004223E-2</c:v>
                </c:pt>
                <c:pt idx="18">
                  <c:v>-0.12653054598871952</c:v>
                </c:pt>
                <c:pt idx="19">
                  <c:v>-0.14729586596154301</c:v>
                </c:pt>
                <c:pt idx="20">
                  <c:v>0.46432243628792524</c:v>
                </c:pt>
                <c:pt idx="21">
                  <c:v>0.47238945960160206</c:v>
                </c:pt>
                <c:pt idx="22">
                  <c:v>0.37924402989214934</c:v>
                </c:pt>
                <c:pt idx="23">
                  <c:v>0.370029363566097</c:v>
                </c:pt>
                <c:pt idx="24">
                  <c:v>0.16738621960250799</c:v>
                </c:pt>
                <c:pt idx="25">
                  <c:v>0.18006510997258202</c:v>
                </c:pt>
                <c:pt idx="26">
                  <c:v>0.21411093613684473</c:v>
                </c:pt>
                <c:pt idx="27">
                  <c:v>0.35772440527796623</c:v>
                </c:pt>
                <c:pt idx="28">
                  <c:v>0.28889440175170245</c:v>
                </c:pt>
                <c:pt idx="29">
                  <c:v>0.45850690787566495</c:v>
                </c:pt>
                <c:pt idx="30">
                  <c:v>0.92846960672042578</c:v>
                </c:pt>
                <c:pt idx="31">
                  <c:v>1.3021872449582799</c:v>
                </c:pt>
                <c:pt idx="32">
                  <c:v>1.7182841782221052</c:v>
                </c:pt>
                <c:pt idx="33">
                  <c:v>1.9020992532438674</c:v>
                </c:pt>
                <c:pt idx="34">
                  <c:v>2.1362717562150975</c:v>
                </c:pt>
                <c:pt idx="35">
                  <c:v>1.3824262891321508</c:v>
                </c:pt>
                <c:pt idx="36">
                  <c:v>1.2314799465731081</c:v>
                </c:pt>
                <c:pt idx="37">
                  <c:v>1.2957117942334482</c:v>
                </c:pt>
                <c:pt idx="38">
                  <c:v>0.9717799508211632</c:v>
                </c:pt>
                <c:pt idx="39">
                  <c:v>1.5734318242295675</c:v>
                </c:pt>
                <c:pt idx="40">
                  <c:v>1.3725594459859094</c:v>
                </c:pt>
                <c:pt idx="41">
                  <c:v>1.5021464014289818</c:v>
                </c:pt>
                <c:pt idx="42">
                  <c:v>1.9112677581603368</c:v>
                </c:pt>
                <c:pt idx="43">
                  <c:v>1.4793409182309563</c:v>
                </c:pt>
                <c:pt idx="44">
                  <c:v>1.6764604348441718</c:v>
                </c:pt>
                <c:pt idx="45">
                  <c:v>1.6411444341848291</c:v>
                </c:pt>
                <c:pt idx="46">
                  <c:v>1.6623420667628117</c:v>
                </c:pt>
                <c:pt idx="47">
                  <c:v>1.5812186356625977</c:v>
                </c:pt>
                <c:pt idx="48">
                  <c:v>1.5151799091779303</c:v>
                </c:pt>
                <c:pt idx="49">
                  <c:v>0.99294775292904369</c:v>
                </c:pt>
                <c:pt idx="50">
                  <c:v>0.33254503091410015</c:v>
                </c:pt>
                <c:pt idx="51">
                  <c:v>0.7417281601303799</c:v>
                </c:pt>
                <c:pt idx="52">
                  <c:v>0.33961699709405113</c:v>
                </c:pt>
                <c:pt idx="53">
                  <c:v>0.49275556192686065</c:v>
                </c:pt>
                <c:pt idx="54">
                  <c:v>0.61413954322145581</c:v>
                </c:pt>
                <c:pt idx="55">
                  <c:v>0.81615262532779576</c:v>
                </c:pt>
                <c:pt idx="56">
                  <c:v>0.91275346493175702</c:v>
                </c:pt>
                <c:pt idx="57">
                  <c:v>1.0121896012768814</c:v>
                </c:pt>
                <c:pt idx="58">
                  <c:v>1.1665687617649074</c:v>
                </c:pt>
                <c:pt idx="59">
                  <c:v>0.86373029048961758</c:v>
                </c:pt>
                <c:pt idx="60">
                  <c:v>1.2949209220726701</c:v>
                </c:pt>
                <c:pt idx="61">
                  <c:v>1.15537132555559</c:v>
                </c:pt>
                <c:pt idx="62">
                  <c:v>1.0207754797882229</c:v>
                </c:pt>
                <c:pt idx="63">
                  <c:v>1.1252314908325602</c:v>
                </c:pt>
                <c:pt idx="64">
                  <c:v>1.0999809592750154</c:v>
                </c:pt>
                <c:pt idx="65">
                  <c:v>1.3060430435024752</c:v>
                </c:pt>
                <c:pt idx="66">
                  <c:v>1.3333608295187691</c:v>
                </c:pt>
                <c:pt idx="67">
                  <c:v>1.2362932001656042</c:v>
                </c:pt>
                <c:pt idx="68">
                  <c:v>1.4418595439509017</c:v>
                </c:pt>
                <c:pt idx="69">
                  <c:v>1.3291482021698817</c:v>
                </c:pt>
                <c:pt idx="70">
                  <c:v>1.5307344918273125</c:v>
                </c:pt>
                <c:pt idx="71">
                  <c:v>1.3549420927270988</c:v>
                </c:pt>
                <c:pt idx="72">
                  <c:v>0.73306504061338895</c:v>
                </c:pt>
                <c:pt idx="73">
                  <c:v>0.5851306309565445</c:v>
                </c:pt>
                <c:pt idx="74">
                  <c:v>0.27694177849141177</c:v>
                </c:pt>
                <c:pt idx="75">
                  <c:v>0.29533931748280051</c:v>
                </c:pt>
                <c:pt idx="76">
                  <c:v>0.11504136192008624</c:v>
                </c:pt>
                <c:pt idx="77">
                  <c:v>0.16852316686706373</c:v>
                </c:pt>
                <c:pt idx="78">
                  <c:v>0.43351966011649151</c:v>
                </c:pt>
                <c:pt idx="79">
                  <c:v>0.32461745018676336</c:v>
                </c:pt>
                <c:pt idx="80">
                  <c:v>0.71384071811996341</c:v>
                </c:pt>
                <c:pt idx="81">
                  <c:v>0.65545923186991317</c:v>
                </c:pt>
                <c:pt idx="82">
                  <c:v>0.37509944823659841</c:v>
                </c:pt>
                <c:pt idx="83">
                  <c:v>0.22012196943625753</c:v>
                </c:pt>
                <c:pt idx="84">
                  <c:v>7.460035601362075E-2</c:v>
                </c:pt>
                <c:pt idx="85">
                  <c:v>0.25605302623364545</c:v>
                </c:pt>
                <c:pt idx="86">
                  <c:v>0.14699253692516173</c:v>
                </c:pt>
                <c:pt idx="87">
                  <c:v>0.44590082920633922</c:v>
                </c:pt>
                <c:pt idx="88">
                  <c:v>0.40301737828578221</c:v>
                </c:pt>
                <c:pt idx="89">
                  <c:v>0.22962482277662352</c:v>
                </c:pt>
                <c:pt idx="90">
                  <c:v>0.31072277681610827</c:v>
                </c:pt>
                <c:pt idx="91">
                  <c:v>0.23392556410555054</c:v>
                </c:pt>
                <c:pt idx="92">
                  <c:v>0.156539936408509</c:v>
                </c:pt>
                <c:pt idx="93">
                  <c:v>0.41096147885829026</c:v>
                </c:pt>
                <c:pt idx="94">
                  <c:v>0.56594345538797031</c:v>
                </c:pt>
                <c:pt idx="95">
                  <c:v>0.70248336207523254</c:v>
                </c:pt>
                <c:pt idx="96">
                  <c:v>0.95844389157974352</c:v>
                </c:pt>
                <c:pt idx="97">
                  <c:v>0.69016762507468132</c:v>
                </c:pt>
                <c:pt idx="98">
                  <c:v>0.7685123553545925</c:v>
                </c:pt>
                <c:pt idx="99">
                  <c:v>0.90665807348117944</c:v>
                </c:pt>
                <c:pt idx="100">
                  <c:v>0.56841606474835327</c:v>
                </c:pt>
                <c:pt idx="101">
                  <c:v>0.72321394597771549</c:v>
                </c:pt>
                <c:pt idx="102">
                  <c:v>0.52684628726029903</c:v>
                </c:pt>
                <c:pt idx="103">
                  <c:v>0.31071015578324201</c:v>
                </c:pt>
                <c:pt idx="104">
                  <c:v>0.87956125831742649</c:v>
                </c:pt>
                <c:pt idx="105">
                  <c:v>1.1254147270765065</c:v>
                </c:pt>
                <c:pt idx="106">
                  <c:v>1.357953040343973</c:v>
                </c:pt>
                <c:pt idx="107">
                  <c:v>1.9943078011991724</c:v>
                </c:pt>
                <c:pt idx="108">
                  <c:v>2.4849455677227099</c:v>
                </c:pt>
                <c:pt idx="109">
                  <c:v>2.7338397188532326</c:v>
                </c:pt>
                <c:pt idx="110">
                  <c:v>3.0766964091553772</c:v>
                </c:pt>
                <c:pt idx="111">
                  <c:v>2.8776572965884446</c:v>
                </c:pt>
                <c:pt idx="112">
                  <c:v>2.2966376524284975</c:v>
                </c:pt>
                <c:pt idx="113">
                  <c:v>2.1856532710138676</c:v>
                </c:pt>
                <c:pt idx="114">
                  <c:v>1.85231155340678</c:v>
                </c:pt>
                <c:pt idx="115">
                  <c:v>1.604744153585355</c:v>
                </c:pt>
                <c:pt idx="116">
                  <c:v>1.5506067859832551</c:v>
                </c:pt>
                <c:pt idx="117">
                  <c:v>1.2123136502013803</c:v>
                </c:pt>
                <c:pt idx="118">
                  <c:v>1.1478783694155346</c:v>
                </c:pt>
                <c:pt idx="119">
                  <c:v>0.89561366679675969</c:v>
                </c:pt>
                <c:pt idx="120">
                  <c:v>0.70270455490695827</c:v>
                </c:pt>
                <c:pt idx="121">
                  <c:v>0.39501680493674018</c:v>
                </c:pt>
                <c:pt idx="122">
                  <c:v>0.31778691527121095</c:v>
                </c:pt>
                <c:pt idx="123">
                  <c:v>0.17027787538657024</c:v>
                </c:pt>
                <c:pt idx="124">
                  <c:v>0.3232416657851882</c:v>
                </c:pt>
                <c:pt idx="125">
                  <c:v>0.37671983382247626</c:v>
                </c:pt>
                <c:pt idx="126">
                  <c:v>0.306725981599272</c:v>
                </c:pt>
                <c:pt idx="127">
                  <c:v>0.65794655089550502</c:v>
                </c:pt>
                <c:pt idx="128">
                  <c:v>0.50406079758087707</c:v>
                </c:pt>
                <c:pt idx="129">
                  <c:v>0.59788983794691952</c:v>
                </c:pt>
                <c:pt idx="130">
                  <c:v>0.68159972199005558</c:v>
                </c:pt>
                <c:pt idx="131">
                  <c:v>0.62102586724639752</c:v>
                </c:pt>
                <c:pt idx="132">
                  <c:v>0.65858604349496996</c:v>
                </c:pt>
                <c:pt idx="133">
                  <c:v>1.0441696915988326</c:v>
                </c:pt>
                <c:pt idx="134">
                  <c:v>1.1561817590678205</c:v>
                </c:pt>
                <c:pt idx="135">
                  <c:v>1.3518385227291485</c:v>
                </c:pt>
                <c:pt idx="136">
                  <c:v>2.2746958401703301</c:v>
                </c:pt>
                <c:pt idx="137">
                  <c:v>2.8736112737676027</c:v>
                </c:pt>
                <c:pt idx="138">
                  <c:v>3.2592803733958675</c:v>
                </c:pt>
                <c:pt idx="139">
                  <c:v>3.2532782951267727</c:v>
                </c:pt>
                <c:pt idx="140">
                  <c:v>2.7071902386408002</c:v>
                </c:pt>
                <c:pt idx="141">
                  <c:v>1.8982935753609</c:v>
                </c:pt>
                <c:pt idx="142">
                  <c:v>1.2902046139206225</c:v>
                </c:pt>
                <c:pt idx="143">
                  <c:v>0.76421862857261424</c:v>
                </c:pt>
                <c:pt idx="144">
                  <c:v>-0.20177394077731575</c:v>
                </c:pt>
                <c:pt idx="145">
                  <c:v>-0.69612948226783389</c:v>
                </c:pt>
                <c:pt idx="146">
                  <c:v>-1.063940366200804</c:v>
                </c:pt>
                <c:pt idx="147">
                  <c:v>-1.1348006711832312</c:v>
                </c:pt>
                <c:pt idx="148">
                  <c:v>-0.92128745323761119</c:v>
                </c:pt>
                <c:pt idx="149">
                  <c:v>-0.82529494934432424</c:v>
                </c:pt>
                <c:pt idx="150">
                  <c:v>-0.40107635934239222</c:v>
                </c:pt>
                <c:pt idx="151">
                  <c:v>-0.49826515301160174</c:v>
                </c:pt>
                <c:pt idx="152">
                  <c:v>-0.6114963500167867</c:v>
                </c:pt>
                <c:pt idx="153">
                  <c:v>-0.7741626434917942</c:v>
                </c:pt>
                <c:pt idx="154">
                  <c:v>-0.88899383688846356</c:v>
                </c:pt>
                <c:pt idx="155">
                  <c:v>-0.8838917510835036</c:v>
                </c:pt>
                <c:pt idx="156">
                  <c:v>-0.54664438581226349</c:v>
                </c:pt>
                <c:pt idx="157">
                  <c:v>-0.18055813466532772</c:v>
                </c:pt>
              </c:numCache>
            </c:numRef>
          </c:val>
          <c:smooth val="0"/>
          <c:extLst>
            <c:ext xmlns:c16="http://schemas.microsoft.com/office/drawing/2014/chart" uri="{C3380CC4-5D6E-409C-BE32-E72D297353CC}">
              <c16:uniqueId val="{00000001-A825-4984-A07F-638A458C6717}"/>
            </c:ext>
          </c:extLst>
        </c:ser>
        <c:dLbls>
          <c:showLegendKey val="0"/>
          <c:showVal val="0"/>
          <c:showCatName val="0"/>
          <c:showSerName val="0"/>
          <c:showPercent val="0"/>
          <c:showBubbleSize val="0"/>
        </c:dLbls>
        <c:smooth val="0"/>
        <c:axId val="194966272"/>
        <c:axId val="194968192"/>
      </c:lineChart>
      <c:dateAx>
        <c:axId val="194966272"/>
        <c:scaling>
          <c:orientation val="minMax"/>
          <c:min val="27454"/>
        </c:scaling>
        <c:delete val="0"/>
        <c:axPos val="b"/>
        <c:numFmt formatCode="mmm&quot;-&quot;yyyy" sourceLinked="1"/>
        <c:majorTickMark val="out"/>
        <c:minorTickMark val="none"/>
        <c:tickLblPos val="nextTo"/>
        <c:crossAx val="194968192"/>
        <c:crosses val="autoZero"/>
        <c:auto val="1"/>
        <c:lblOffset val="100"/>
        <c:baseTimeUnit val="months"/>
      </c:dateAx>
      <c:valAx>
        <c:axId val="194968192"/>
        <c:scaling>
          <c:orientation val="minMax"/>
        </c:scaling>
        <c:delete val="0"/>
        <c:axPos val="l"/>
        <c:majorGridlines/>
        <c:numFmt formatCode="General" sourceLinked="1"/>
        <c:majorTickMark val="out"/>
        <c:minorTickMark val="none"/>
        <c:tickLblPos val="nextTo"/>
        <c:crossAx val="1949662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Calculations!$B$69</c:f>
              <c:strCache>
                <c:ptCount val="1"/>
                <c:pt idx="0">
                  <c:v>FI ex neutral, Four-Quarter Moving Average</c:v>
                </c:pt>
              </c:strCache>
            </c:strRef>
          </c:tx>
          <c:invertIfNegative val="0"/>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numCache>
            </c:numRef>
          </c:val>
          <c:extLst>
            <c:ext xmlns:c16="http://schemas.microsoft.com/office/drawing/2014/chart" uri="{C3380CC4-5D6E-409C-BE32-E72D297353CC}">
              <c16:uniqueId val="{00000000-7622-4221-AF16-4DFF7C605316}"/>
            </c:ext>
          </c:extLst>
        </c:ser>
        <c:dLbls>
          <c:showLegendKey val="0"/>
          <c:showVal val="0"/>
          <c:showCatName val="0"/>
          <c:showSerName val="0"/>
          <c:showPercent val="0"/>
          <c:showBubbleSize val="0"/>
        </c:dLbls>
        <c:gapWidth val="150"/>
        <c:axId val="195552000"/>
        <c:axId val="195553536"/>
      </c:barChart>
      <c:dateAx>
        <c:axId val="195552000"/>
        <c:scaling>
          <c:orientation val="minMax"/>
        </c:scaling>
        <c:delete val="0"/>
        <c:axPos val="b"/>
        <c:numFmt formatCode="mmm&quot;-&quot;yyyy" sourceLinked="1"/>
        <c:majorTickMark val="out"/>
        <c:minorTickMark val="none"/>
        <c:tickLblPos val="low"/>
        <c:crossAx val="195553536"/>
        <c:crosses val="autoZero"/>
        <c:auto val="1"/>
        <c:lblOffset val="100"/>
        <c:baseTimeUnit val="months"/>
      </c:dateAx>
      <c:valAx>
        <c:axId val="195553536"/>
        <c:scaling>
          <c:orientation val="minMax"/>
        </c:scaling>
        <c:delete val="0"/>
        <c:axPos val="l"/>
        <c:majorGridlines/>
        <c:numFmt formatCode="General" sourceLinked="1"/>
        <c:majorTickMark val="out"/>
        <c:minorTickMark val="none"/>
        <c:tickLblPos val="nextTo"/>
        <c:crossAx val="19555200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v>Cont of G</c:v>
          </c:tx>
          <c:marker>
            <c:symbol val="none"/>
          </c:marker>
          <c:val>
            <c:numRef>
              <c:f>Calculations!$CP$25:$FX$25</c:f>
              <c:numCache>
                <c:formatCode>General</c:formatCode>
                <c:ptCount val="87"/>
                <c:pt idx="0">
                  <c:v>-0.16</c:v>
                </c:pt>
                <c:pt idx="1">
                  <c:v>-0.92</c:v>
                </c:pt>
                <c:pt idx="2">
                  <c:v>0.09</c:v>
                </c:pt>
                <c:pt idx="3">
                  <c:v>0.17</c:v>
                </c:pt>
                <c:pt idx="4">
                  <c:v>0.18</c:v>
                </c:pt>
                <c:pt idx="5">
                  <c:v>-0.97</c:v>
                </c:pt>
                <c:pt idx="6">
                  <c:v>0.46</c:v>
                </c:pt>
                <c:pt idx="7">
                  <c:v>1.29</c:v>
                </c:pt>
                <c:pt idx="8">
                  <c:v>-0.68</c:v>
                </c:pt>
                <c:pt idx="9">
                  <c:v>0.16</c:v>
                </c:pt>
                <c:pt idx="10">
                  <c:v>0.41</c:v>
                </c:pt>
                <c:pt idx="11">
                  <c:v>-0.19</c:v>
                </c:pt>
                <c:pt idx="12">
                  <c:v>-0.66</c:v>
                </c:pt>
                <c:pt idx="13">
                  <c:v>0.17</c:v>
                </c:pt>
                <c:pt idx="14">
                  <c:v>1.22</c:v>
                </c:pt>
                <c:pt idx="15">
                  <c:v>0.08</c:v>
                </c:pt>
                <c:pt idx="16">
                  <c:v>0.53</c:v>
                </c:pt>
                <c:pt idx="17">
                  <c:v>-0.04</c:v>
                </c:pt>
                <c:pt idx="18">
                  <c:v>0.76</c:v>
                </c:pt>
                <c:pt idx="19">
                  <c:v>0.12</c:v>
                </c:pt>
                <c:pt idx="20">
                  <c:v>0.11</c:v>
                </c:pt>
                <c:pt idx="21">
                  <c:v>-0.4</c:v>
                </c:pt>
                <c:pt idx="22">
                  <c:v>1.45</c:v>
                </c:pt>
                <c:pt idx="23">
                  <c:v>0.67</c:v>
                </c:pt>
                <c:pt idx="24">
                  <c:v>0.68</c:v>
                </c:pt>
                <c:pt idx="25">
                  <c:v>0.27</c:v>
                </c:pt>
                <c:pt idx="26">
                  <c:v>0.41</c:v>
                </c:pt>
                <c:pt idx="27">
                  <c:v>0.86</c:v>
                </c:pt>
                <c:pt idx="28">
                  <c:v>1.0900000000000001</c:v>
                </c:pt>
                <c:pt idx="29">
                  <c:v>-0.59</c:v>
                </c:pt>
                <c:pt idx="30">
                  <c:v>0.9</c:v>
                </c:pt>
                <c:pt idx="31">
                  <c:v>-0.15</c:v>
                </c:pt>
                <c:pt idx="32">
                  <c:v>0.23</c:v>
                </c:pt>
                <c:pt idx="33">
                  <c:v>1.07</c:v>
                </c:pt>
                <c:pt idx="34">
                  <c:v>1.43</c:v>
                </c:pt>
                <c:pt idx="35">
                  <c:v>-0.05</c:v>
                </c:pt>
                <c:pt idx="36">
                  <c:v>1.07</c:v>
                </c:pt>
                <c:pt idx="37">
                  <c:v>1.1100000000000001</c:v>
                </c:pt>
                <c:pt idx="38">
                  <c:v>0.73</c:v>
                </c:pt>
                <c:pt idx="39">
                  <c:v>0.59</c:v>
                </c:pt>
                <c:pt idx="40">
                  <c:v>0.55000000000000004</c:v>
                </c:pt>
                <c:pt idx="41">
                  <c:v>-0.24</c:v>
                </c:pt>
                <c:pt idx="42">
                  <c:v>1.23</c:v>
                </c:pt>
                <c:pt idx="43">
                  <c:v>0.02</c:v>
                </c:pt>
                <c:pt idx="44">
                  <c:v>0.43</c:v>
                </c:pt>
                <c:pt idx="45">
                  <c:v>0.21</c:v>
                </c:pt>
                <c:pt idx="46">
                  <c:v>0.44</c:v>
                </c:pt>
                <c:pt idx="47">
                  <c:v>0.3</c:v>
                </c:pt>
                <c:pt idx="48">
                  <c:v>-0.33</c:v>
                </c:pt>
                <c:pt idx="49">
                  <c:v>0.18</c:v>
                </c:pt>
                <c:pt idx="50">
                  <c:v>0.14000000000000001</c:v>
                </c:pt>
                <c:pt idx="51">
                  <c:v>0.6</c:v>
                </c:pt>
                <c:pt idx="52">
                  <c:v>-0.28999999999999998</c:v>
                </c:pt>
                <c:pt idx="53">
                  <c:v>0.61</c:v>
                </c:pt>
                <c:pt idx="54">
                  <c:v>0.27</c:v>
                </c:pt>
                <c:pt idx="55">
                  <c:v>0.16</c:v>
                </c:pt>
                <c:pt idx="56">
                  <c:v>0.51</c:v>
                </c:pt>
                <c:pt idx="57">
                  <c:v>-0.16</c:v>
                </c:pt>
                <c:pt idx="58">
                  <c:v>0.66</c:v>
                </c:pt>
                <c:pt idx="59">
                  <c:v>0.56000000000000005</c:v>
                </c:pt>
                <c:pt idx="60">
                  <c:v>0.31</c:v>
                </c:pt>
                <c:pt idx="61">
                  <c:v>0.32</c:v>
                </c:pt>
                <c:pt idx="62">
                  <c:v>0.62</c:v>
                </c:pt>
                <c:pt idx="63">
                  <c:v>1.1299999999999999</c:v>
                </c:pt>
                <c:pt idx="64">
                  <c:v>0.56000000000000005</c:v>
                </c:pt>
                <c:pt idx="65">
                  <c:v>0.15</c:v>
                </c:pt>
                <c:pt idx="66">
                  <c:v>1.56</c:v>
                </c:pt>
                <c:pt idx="67">
                  <c:v>0.48</c:v>
                </c:pt>
                <c:pt idx="68">
                  <c:v>-0.17</c:v>
                </c:pt>
                <c:pt idx="69">
                  <c:v>-0.63</c:v>
                </c:pt>
                <c:pt idx="70">
                  <c:v>0.61</c:v>
                </c:pt>
                <c:pt idx="71">
                  <c:v>-7.0000000000000007E-2</c:v>
                </c:pt>
                <c:pt idx="72">
                  <c:v>-0.87</c:v>
                </c:pt>
                <c:pt idx="73">
                  <c:v>-1.6</c:v>
                </c:pt>
                <c:pt idx="74">
                  <c:v>-0.08</c:v>
                </c:pt>
                <c:pt idx="75">
                  <c:v>-0.52</c:v>
                </c:pt>
                <c:pt idx="76">
                  <c:v>-0.31</c:v>
                </c:pt>
                <c:pt idx="77">
                  <c:v>-0.4</c:v>
                </c:pt>
                <c:pt idx="78">
                  <c:v>-0.39</c:v>
                </c:pt>
                <c:pt idx="79">
                  <c:v>-0.22</c:v>
                </c:pt>
                <c:pt idx="80">
                  <c:v>-0.75</c:v>
                </c:pt>
                <c:pt idx="81">
                  <c:v>-0.83</c:v>
                </c:pt>
                <c:pt idx="82">
                  <c:v>-0.37</c:v>
                </c:pt>
                <c:pt idx="83">
                  <c:v>-0.37</c:v>
                </c:pt>
                <c:pt idx="84">
                  <c:v>-0.53</c:v>
                </c:pt>
                <c:pt idx="85">
                  <c:v>-0.11</c:v>
                </c:pt>
                <c:pt idx="86">
                  <c:v>0.2</c:v>
                </c:pt>
              </c:numCache>
            </c:numRef>
          </c:val>
          <c:smooth val="0"/>
          <c:extLst>
            <c:ext xmlns:c16="http://schemas.microsoft.com/office/drawing/2014/chart" uri="{C3380CC4-5D6E-409C-BE32-E72D297353CC}">
              <c16:uniqueId val="{00000000-E258-4E30-90FD-43C37A9DB3D0}"/>
            </c:ext>
          </c:extLst>
        </c:ser>
        <c:dLbls>
          <c:showLegendKey val="0"/>
          <c:showVal val="0"/>
          <c:showCatName val="0"/>
          <c:showSerName val="0"/>
          <c:showPercent val="0"/>
          <c:showBubbleSize val="0"/>
        </c:dLbls>
        <c:marker val="1"/>
        <c:smooth val="0"/>
        <c:axId val="206023680"/>
        <c:axId val="206160640"/>
      </c:lineChart>
      <c:lineChart>
        <c:grouping val="standard"/>
        <c:varyColors val="0"/>
        <c:ser>
          <c:idx val="0"/>
          <c:order val="0"/>
          <c:tx>
            <c:v>Error</c:v>
          </c:tx>
          <c:marker>
            <c:symbol val="none"/>
          </c:marker>
          <c:val>
            <c:numRef>
              <c:f>Calculations!$CP$81:$FX$81</c:f>
              <c:numCache>
                <c:formatCode>General</c:formatCode>
                <c:ptCount val="87"/>
                <c:pt idx="0">
                  <c:v>0.30141285260394279</c:v>
                </c:pt>
                <c:pt idx="1">
                  <c:v>0.27630415820387066</c:v>
                </c:pt>
                <c:pt idx="2">
                  <c:v>0.24849437204649022</c:v>
                </c:pt>
                <c:pt idx="3">
                  <c:v>0.23302210185873368</c:v>
                </c:pt>
                <c:pt idx="4">
                  <c:v>0.28212028183065924</c:v>
                </c:pt>
                <c:pt idx="5">
                  <c:v>0.24321680659786604</c:v>
                </c:pt>
                <c:pt idx="6">
                  <c:v>0.3011175826677982</c:v>
                </c:pt>
                <c:pt idx="7">
                  <c:v>0.34130497891887857</c:v>
                </c:pt>
                <c:pt idx="8">
                  <c:v>0.43980305772656481</c:v>
                </c:pt>
                <c:pt idx="9">
                  <c:v>0.55253230219392235</c:v>
                </c:pt>
                <c:pt idx="10">
                  <c:v>0.44216640053986145</c:v>
                </c:pt>
                <c:pt idx="11">
                  <c:v>0.44640796984865194</c:v>
                </c:pt>
                <c:pt idx="12">
                  <c:v>0.34833857097114285</c:v>
                </c:pt>
                <c:pt idx="13">
                  <c:v>0.21613131255835444</c:v>
                </c:pt>
                <c:pt idx="14">
                  <c:v>0.23639664670976196</c:v>
                </c:pt>
                <c:pt idx="15">
                  <c:v>0.15164882211791547</c:v>
                </c:pt>
                <c:pt idx="16">
                  <c:v>0.13193361508223983</c:v>
                </c:pt>
                <c:pt idx="17">
                  <c:v>0.18038864350397105</c:v>
                </c:pt>
                <c:pt idx="18">
                  <c:v>0.26040335440722517</c:v>
                </c:pt>
                <c:pt idx="19">
                  <c:v>0.36446058758215216</c:v>
                </c:pt>
                <c:pt idx="20">
                  <c:v>0.48818548186121552</c:v>
                </c:pt>
                <c:pt idx="21">
                  <c:v>0.57909880082743515</c:v>
                </c:pt>
                <c:pt idx="22">
                  <c:v>0.59846741503784884</c:v>
                </c:pt>
                <c:pt idx="23">
                  <c:v>0.65249419386333629</c:v>
                </c:pt>
                <c:pt idx="24">
                  <c:v>0.64107244217189541</c:v>
                </c:pt>
                <c:pt idx="25">
                  <c:v>0.66130510443742785</c:v>
                </c:pt>
                <c:pt idx="26">
                  <c:v>0.60152367170258159</c:v>
                </c:pt>
                <c:pt idx="27">
                  <c:v>0.55138558498008861</c:v>
                </c:pt>
                <c:pt idx="28">
                  <c:v>0.52518603136952013</c:v>
                </c:pt>
                <c:pt idx="29">
                  <c:v>0.39879179107729479</c:v>
                </c:pt>
                <c:pt idx="30">
                  <c:v>0.44459913359909942</c:v>
                </c:pt>
                <c:pt idx="31">
                  <c:v>0.46876137042936888</c:v>
                </c:pt>
                <c:pt idx="32">
                  <c:v>0.41980101592443747</c:v>
                </c:pt>
                <c:pt idx="33">
                  <c:v>0.48148836682458618</c:v>
                </c:pt>
                <c:pt idx="34">
                  <c:v>0.51643909817228884</c:v>
                </c:pt>
                <c:pt idx="35">
                  <c:v>0.45509034210642907</c:v>
                </c:pt>
                <c:pt idx="36">
                  <c:v>0.5916140459245236</c:v>
                </c:pt>
                <c:pt idx="37">
                  <c:v>0.79260205219107061</c:v>
                </c:pt>
                <c:pt idx="38">
                  <c:v>0.84109005078136034</c:v>
                </c:pt>
                <c:pt idx="39">
                  <c:v>0.95385306147963256</c:v>
                </c:pt>
                <c:pt idx="40">
                  <c:v>0.91305511681244367</c:v>
                </c:pt>
                <c:pt idx="41">
                  <c:v>0.66099175702019286</c:v>
                </c:pt>
                <c:pt idx="42">
                  <c:v>0.55336250797200814</c:v>
                </c:pt>
                <c:pt idx="43">
                  <c:v>0.434820216143887</c:v>
                </c:pt>
                <c:pt idx="44">
                  <c:v>0.30832800376338665</c:v>
                </c:pt>
                <c:pt idx="45">
                  <c:v>0.31694361127374182</c:v>
                </c:pt>
                <c:pt idx="46">
                  <c:v>0.33263724520384963</c:v>
                </c:pt>
                <c:pt idx="47">
                  <c:v>0.41189626081294506</c:v>
                </c:pt>
                <c:pt idx="48">
                  <c:v>0.48076689784457832</c:v>
                </c:pt>
                <c:pt idx="49">
                  <c:v>0.46464174988157075</c:v>
                </c:pt>
                <c:pt idx="50">
                  <c:v>0.39428008076651039</c:v>
                </c:pt>
                <c:pt idx="51">
                  <c:v>0.33458019360524771</c:v>
                </c:pt>
                <c:pt idx="52">
                  <c:v>0.27799350881285811</c:v>
                </c:pt>
                <c:pt idx="53">
                  <c:v>0.35442809384406515</c:v>
                </c:pt>
                <c:pt idx="54">
                  <c:v>0.4158078533958241</c:v>
                </c:pt>
                <c:pt idx="55">
                  <c:v>0.4185211615037393</c:v>
                </c:pt>
                <c:pt idx="56">
                  <c:v>0.56350736276767921</c:v>
                </c:pt>
                <c:pt idx="57">
                  <c:v>0.55878127114629506</c:v>
                </c:pt>
                <c:pt idx="58">
                  <c:v>0.51965668450266744</c:v>
                </c:pt>
                <c:pt idx="59">
                  <c:v>0.50521432148732659</c:v>
                </c:pt>
                <c:pt idx="60">
                  <c:v>0.41397780562205155</c:v>
                </c:pt>
                <c:pt idx="61">
                  <c:v>0.28879950478383398</c:v>
                </c:pt>
                <c:pt idx="62">
                  <c:v>0.22720853403146335</c:v>
                </c:pt>
                <c:pt idx="63">
                  <c:v>3.8146049696148321E-3</c:v>
                </c:pt>
                <c:pt idx="64">
                  <c:v>8.1243383826488103E-2</c:v>
                </c:pt>
                <c:pt idx="65">
                  <c:v>0.49822119959594158</c:v>
                </c:pt>
                <c:pt idx="66">
                  <c:v>0.63890907918171003</c:v>
                </c:pt>
                <c:pt idx="67">
                  <c:v>0.70949353218926614</c:v>
                </c:pt>
                <c:pt idx="68">
                  <c:v>0.40403578619649627</c:v>
                </c:pt>
                <c:pt idx="69">
                  <c:v>0.10702962809553318</c:v>
                </c:pt>
                <c:pt idx="70">
                  <c:v>-3.0227222776283202E-2</c:v>
                </c:pt>
                <c:pt idx="71">
                  <c:v>-8.0188649422464398E-2</c:v>
                </c:pt>
                <c:pt idx="72">
                  <c:v>-6.5142146635329246E-2</c:v>
                </c:pt>
                <c:pt idx="73">
                  <c:v>-0.24338135616325152</c:v>
                </c:pt>
                <c:pt idx="74">
                  <c:v>-0.27979818357591701</c:v>
                </c:pt>
                <c:pt idx="75">
                  <c:v>-0.1609195316207126</c:v>
                </c:pt>
                <c:pt idx="76">
                  <c:v>-4.7884270691470165E-2</c:v>
                </c:pt>
                <c:pt idx="77">
                  <c:v>5.0085442979908024E-4</c:v>
                </c:pt>
                <c:pt idx="78">
                  <c:v>9.2057143151885623E-2</c:v>
                </c:pt>
                <c:pt idx="79">
                  <c:v>0.14861712966977153</c:v>
                </c:pt>
                <c:pt idx="80">
                  <c:v>0.21903014746015464</c:v>
                </c:pt>
                <c:pt idx="81">
                  <c:v>0.20126443292264007</c:v>
                </c:pt>
                <c:pt idx="82">
                  <c:v>9.7674330010300237E-2</c:v>
                </c:pt>
                <c:pt idx="83">
                  <c:v>0.15082172551744932</c:v>
                </c:pt>
                <c:pt idx="84">
                  <c:v>7.7543022439314546E-2</c:v>
                </c:pt>
                <c:pt idx="85">
                  <c:v>0.17322301883449642</c:v>
                </c:pt>
                <c:pt idx="86">
                  <c:v>0.35799003381860411</c:v>
                </c:pt>
              </c:numCache>
            </c:numRef>
          </c:val>
          <c:smooth val="0"/>
          <c:extLst>
            <c:ext xmlns:c16="http://schemas.microsoft.com/office/drawing/2014/chart" uri="{C3380CC4-5D6E-409C-BE32-E72D297353CC}">
              <c16:uniqueId val="{00000001-E258-4E30-90FD-43C37A9DB3D0}"/>
            </c:ext>
          </c:extLst>
        </c:ser>
        <c:dLbls>
          <c:showLegendKey val="0"/>
          <c:showVal val="0"/>
          <c:showCatName val="0"/>
          <c:showSerName val="0"/>
          <c:showPercent val="0"/>
          <c:showBubbleSize val="0"/>
        </c:dLbls>
        <c:marker val="1"/>
        <c:smooth val="0"/>
        <c:axId val="206211328"/>
        <c:axId val="206162944"/>
      </c:lineChart>
      <c:catAx>
        <c:axId val="206023680"/>
        <c:scaling>
          <c:orientation val="minMax"/>
        </c:scaling>
        <c:delete val="0"/>
        <c:axPos val="b"/>
        <c:majorTickMark val="out"/>
        <c:minorTickMark val="none"/>
        <c:tickLblPos val="nextTo"/>
        <c:crossAx val="206160640"/>
        <c:crosses val="autoZero"/>
        <c:auto val="1"/>
        <c:lblAlgn val="ctr"/>
        <c:lblOffset val="100"/>
        <c:noMultiLvlLbl val="0"/>
      </c:catAx>
      <c:valAx>
        <c:axId val="206160640"/>
        <c:scaling>
          <c:orientation val="minMax"/>
        </c:scaling>
        <c:delete val="0"/>
        <c:axPos val="l"/>
        <c:majorGridlines/>
        <c:numFmt formatCode="General" sourceLinked="1"/>
        <c:majorTickMark val="out"/>
        <c:minorTickMark val="none"/>
        <c:tickLblPos val="nextTo"/>
        <c:crossAx val="206023680"/>
        <c:crosses val="autoZero"/>
        <c:crossBetween val="between"/>
      </c:valAx>
      <c:valAx>
        <c:axId val="206162944"/>
        <c:scaling>
          <c:orientation val="minMax"/>
        </c:scaling>
        <c:delete val="0"/>
        <c:axPos val="r"/>
        <c:numFmt formatCode="General" sourceLinked="1"/>
        <c:majorTickMark val="out"/>
        <c:minorTickMark val="none"/>
        <c:tickLblPos val="nextTo"/>
        <c:crossAx val="206211328"/>
        <c:crosses val="max"/>
        <c:crossBetween val="between"/>
      </c:valAx>
      <c:catAx>
        <c:axId val="206211328"/>
        <c:scaling>
          <c:orientation val="minMax"/>
        </c:scaling>
        <c:delete val="1"/>
        <c:axPos val="b"/>
        <c:majorTickMark val="out"/>
        <c:minorTickMark val="none"/>
        <c:tickLblPos val="nextTo"/>
        <c:crossAx val="206162944"/>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barChart>
        <c:barDir val="col"/>
        <c:grouping val="stacked"/>
        <c:varyColors val="0"/>
        <c:ser>
          <c:idx val="1"/>
          <c:order val="1"/>
          <c:tx>
            <c:v>Quarterly fiscal impact</c:v>
          </c:tx>
          <c:spPr>
            <a:solidFill>
              <a:srgbClr val="E7619F"/>
            </a:solidFill>
            <a:ln>
              <a:noFill/>
            </a:ln>
            <a:effectLst/>
          </c:spPr>
          <c:invertIfNegative val="0"/>
          <c:cat>
            <c:numRef>
              <c:f>Fiscal_impact_072718!$A$2:$A$75</c:f>
              <c:numCache>
                <c:formatCode>mm/dd/yy</c:formatCode>
                <c:ptCount val="74"/>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numCache>
            </c:numRef>
          </c:cat>
          <c:val>
            <c:numRef>
              <c:f>Fiscal_impact_072718!$D$2:$D$75</c:f>
              <c:numCache>
                <c:formatCode>0.00</c:formatCode>
                <c:ptCount val="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formatCode="0.000">
                  <c:v>0</c:v>
                </c:pt>
                <c:pt idx="67" formatCode="0.000">
                  <c:v>0</c:v>
                </c:pt>
                <c:pt idx="68" formatCode="0.000">
                  <c:v>0</c:v>
                </c:pt>
                <c:pt idx="69" formatCode="0.000">
                  <c:v>0</c:v>
                </c:pt>
                <c:pt idx="70" formatCode="0.000">
                  <c:v>0</c:v>
                </c:pt>
                <c:pt idx="71" formatCode="0.000">
                  <c:v>0</c:v>
                </c:pt>
                <c:pt idx="72" formatCode="0.000">
                  <c:v>0</c:v>
                </c:pt>
                <c:pt idx="73">
                  <c:v>0.84022208618050276</c:v>
                </c:pt>
              </c:numCache>
            </c:numRef>
          </c:val>
          <c:extLst>
            <c:ext xmlns:c16="http://schemas.microsoft.com/office/drawing/2014/chart" uri="{C3380CC4-5D6E-409C-BE32-E72D297353CC}">
              <c16:uniqueId val="{00000001-9573-43C0-B093-ADEE8F6FE92A}"/>
            </c:ext>
          </c:extLst>
        </c:ser>
        <c:dLbls>
          <c:showLegendKey val="0"/>
          <c:showVal val="0"/>
          <c:showCatName val="0"/>
          <c:showSerName val="0"/>
          <c:showPercent val="0"/>
          <c:showBubbleSize val="0"/>
        </c:dLbls>
        <c:gapWidth val="60"/>
        <c:overlap val="100"/>
        <c:axId val="582267440"/>
        <c:axId val="582274984"/>
      </c:barChart>
      <c:barChart>
        <c:barDir val="col"/>
        <c:grouping val="stacked"/>
        <c:varyColors val="0"/>
        <c:ser>
          <c:idx val="2"/>
          <c:order val="2"/>
          <c:tx>
            <c:v>Recession</c:v>
          </c:tx>
          <c:spPr>
            <a:solidFill>
              <a:schemeClr val="tx1">
                <a:lumMod val="95000"/>
                <a:lumOff val="5000"/>
                <a:alpha val="6000"/>
              </a:schemeClr>
            </a:solidFill>
            <a:ln>
              <a:noFill/>
            </a:ln>
            <a:effectLst/>
          </c:spPr>
          <c:invertIfNegative val="0"/>
          <c:cat>
            <c:numRef>
              <c:f>Fiscal_impact_072718!$A$2:$A$73</c:f>
              <c:numCache>
                <c:formatCode>mm/dd/yy</c:formatCode>
                <c:ptCount val="72"/>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numCache>
            </c:numRef>
          </c:cat>
          <c:val>
            <c:numRef>
              <c:f>Fiscal_impact_072718!$C$2:$C$73</c:f>
              <c:numCache>
                <c:formatCode>General</c:formatCode>
                <c:ptCount val="72"/>
                <c:pt idx="0">
                  <c:v>0</c:v>
                </c:pt>
                <c:pt idx="1">
                  <c:v>0</c:v>
                </c:pt>
                <c:pt idx="2">
                  <c:v>0</c:v>
                </c:pt>
                <c:pt idx="3">
                  <c:v>0</c:v>
                </c:pt>
                <c:pt idx="4">
                  <c:v>0</c:v>
                </c:pt>
                <c:pt idx="5">
                  <c:v>1</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c:v>
                </c:pt>
                <c:pt idx="33">
                  <c:v>1</c:v>
                </c:pt>
                <c:pt idx="34">
                  <c:v>1</c:v>
                </c:pt>
                <c:pt idx="35">
                  <c:v>1</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numCache>
            </c:numRef>
          </c:val>
          <c:extLst>
            <c:ext xmlns:c16="http://schemas.microsoft.com/office/drawing/2014/chart" uri="{C3380CC4-5D6E-409C-BE32-E72D297353CC}">
              <c16:uniqueId val="{00000002-9573-43C0-B093-ADEE8F6FE92A}"/>
            </c:ext>
          </c:extLst>
        </c:ser>
        <c:dLbls>
          <c:showLegendKey val="0"/>
          <c:showVal val="0"/>
          <c:showCatName val="0"/>
          <c:showSerName val="0"/>
          <c:showPercent val="0"/>
          <c:showBubbleSize val="0"/>
        </c:dLbls>
        <c:gapWidth val="0"/>
        <c:overlap val="100"/>
        <c:axId val="220990672"/>
        <c:axId val="220989360"/>
      </c:barChart>
      <c:lineChart>
        <c:grouping val="standard"/>
        <c:varyColors val="0"/>
        <c:ser>
          <c:idx val="0"/>
          <c:order val="0"/>
          <c:tx>
            <c:v>Four-quarter moving average</c:v>
          </c:tx>
          <c:spPr>
            <a:ln w="15875" cap="rnd">
              <a:solidFill>
                <a:schemeClr val="tx1"/>
              </a:solidFill>
              <a:round/>
            </a:ln>
            <a:effectLst/>
          </c:spPr>
          <c:marker>
            <c:symbol val="circle"/>
            <c:size val="3"/>
            <c:spPr>
              <a:solidFill>
                <a:schemeClr val="tx1"/>
              </a:solidFill>
              <a:ln w="9525">
                <a:solidFill>
                  <a:schemeClr val="tx1"/>
                </a:solidFill>
              </a:ln>
              <a:effectLst/>
            </c:spPr>
          </c:marker>
          <c:cat>
            <c:numRef>
              <c:f>Fiscal_impact_072718!$A$2:$A$75</c:f>
              <c:numCache>
                <c:formatCode>mm/dd/yy</c:formatCode>
                <c:ptCount val="74"/>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numCache>
            </c:numRef>
          </c:cat>
          <c:val>
            <c:numRef>
              <c:f>Fiscal_impact_072718!$B$2:$B$75</c:f>
              <c:numCache>
                <c:formatCode>0.00</c:formatCode>
                <c:ptCount val="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formatCode="0.000">
                  <c:v>0</c:v>
                </c:pt>
                <c:pt idx="67" formatCode="0.000">
                  <c:v>0</c:v>
                </c:pt>
                <c:pt idx="68" formatCode="0.000">
                  <c:v>0</c:v>
                </c:pt>
                <c:pt idx="69" formatCode="0.000">
                  <c:v>0</c:v>
                </c:pt>
                <c:pt idx="70" formatCode="0.000">
                  <c:v>0</c:v>
                </c:pt>
                <c:pt idx="71" formatCode="0.000">
                  <c:v>0</c:v>
                </c:pt>
                <c:pt idx="72" formatCode="0.000">
                  <c:v>0</c:v>
                </c:pt>
                <c:pt idx="73" formatCode="0.000">
                  <c:v>0</c:v>
                </c:pt>
              </c:numCache>
            </c:numRef>
          </c:val>
          <c:smooth val="0"/>
          <c:extLst>
            <c:ext xmlns:c16="http://schemas.microsoft.com/office/drawing/2014/chart" uri="{C3380CC4-5D6E-409C-BE32-E72D297353CC}">
              <c16:uniqueId val="{00000000-9573-43C0-B093-ADEE8F6FE92A}"/>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dateAx>
        <c:axId val="220990672"/>
        <c:scaling>
          <c:orientation val="minMax"/>
        </c:scaling>
        <c:delete val="1"/>
        <c:axPos val="b"/>
        <c:numFmt formatCode="mm/dd/yy" sourceLinked="1"/>
        <c:majorTickMark val="out"/>
        <c:minorTickMark val="none"/>
        <c:tickLblPos val="nextTo"/>
        <c:crossAx val="220989360"/>
        <c:crosses val="autoZero"/>
        <c:auto val="1"/>
        <c:lblOffset val="100"/>
        <c:baseTimeUnit val="months"/>
      </c:dateAx>
      <c:spPr>
        <a:noFill/>
        <a:ln>
          <a:noFill/>
        </a:ln>
        <a:effectLst/>
      </c:spPr>
    </c:plotArea>
    <c:legend>
      <c:legendPos val="r"/>
      <c:legendEntry>
        <c:idx val="1"/>
        <c:delete val="1"/>
      </c:legendEntry>
      <c:layout>
        <c:manualLayout>
          <c:xMode val="edge"/>
          <c:yMode val="edge"/>
          <c:x val="2.1769788919847828E-2"/>
          <c:y val="0.86814402218204401"/>
          <c:w val="0.35232824282039682"/>
          <c:h val="8.9443076386708148E-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barChart>
        <c:barDir val="col"/>
        <c:grouping val="stacked"/>
        <c:varyColors val="0"/>
        <c:ser>
          <c:idx val="0"/>
          <c:order val="0"/>
          <c:tx>
            <c:v>Federal spending on goods and services</c:v>
          </c:tx>
          <c:spPr>
            <a:solidFill>
              <a:srgbClr val="2198C7"/>
            </a:solidFill>
            <a:ln w="15875">
              <a:noFill/>
            </a:ln>
            <a:effectLst/>
          </c:spPr>
          <c:invertIfNegative val="0"/>
          <c:cat>
            <c:numRef>
              <c:f>Fiscal_impact_072718!$A$2:$A$75</c:f>
              <c:numCache>
                <c:formatCode>mm/dd/yy</c:formatCode>
                <c:ptCount val="74"/>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numCache>
            </c:numRef>
          </c:cat>
          <c:val>
            <c:numRef>
              <c:f>Fiscal_impact_072718!$E$2:$E$75</c:f>
              <c:numCache>
                <c:formatCode>0.00</c:formatCode>
                <c:ptCount val="74"/>
                <c:pt idx="0">
                  <c:v>-0.95</c:v>
                </c:pt>
                <c:pt idx="1">
                  <c:v>0.88</c:v>
                </c:pt>
                <c:pt idx="2">
                  <c:v>-0.42</c:v>
                </c:pt>
                <c:pt idx="3">
                  <c:v>-0.13</c:v>
                </c:pt>
                <c:pt idx="4">
                  <c:v>0.53</c:v>
                </c:pt>
                <c:pt idx="5">
                  <c:v>0.49</c:v>
                </c:pt>
                <c:pt idx="6">
                  <c:v>0.21</c:v>
                </c:pt>
                <c:pt idx="7">
                  <c:v>0.2</c:v>
                </c:pt>
                <c:pt idx="8">
                  <c:v>0.64</c:v>
                </c:pt>
                <c:pt idx="9">
                  <c:v>0.62</c:v>
                </c:pt>
                <c:pt idx="10">
                  <c:v>0.42</c:v>
                </c:pt>
                <c:pt idx="11">
                  <c:v>0.5</c:v>
                </c:pt>
                <c:pt idx="12">
                  <c:v>0.02</c:v>
                </c:pt>
                <c:pt idx="13">
                  <c:v>1.42</c:v>
                </c:pt>
                <c:pt idx="14">
                  <c:v>-0.16</c:v>
                </c:pt>
                <c:pt idx="15">
                  <c:v>0.56000000000000005</c:v>
                </c:pt>
                <c:pt idx="16">
                  <c:v>0.2</c:v>
                </c:pt>
                <c:pt idx="17">
                  <c:v>0.28999999999999998</c:v>
                </c:pt>
                <c:pt idx="18">
                  <c:v>0.51</c:v>
                </c:pt>
                <c:pt idx="19">
                  <c:v>-0.25</c:v>
                </c:pt>
                <c:pt idx="20">
                  <c:v>0.17</c:v>
                </c:pt>
                <c:pt idx="21">
                  <c:v>0.06</c:v>
                </c:pt>
                <c:pt idx="22">
                  <c:v>0.53</c:v>
                </c:pt>
                <c:pt idx="23">
                  <c:v>-0.43</c:v>
                </c:pt>
                <c:pt idx="24">
                  <c:v>0.71</c:v>
                </c:pt>
                <c:pt idx="25">
                  <c:v>-0.04</c:v>
                </c:pt>
                <c:pt idx="26">
                  <c:v>0.01</c:v>
                </c:pt>
                <c:pt idx="27">
                  <c:v>0.3</c:v>
                </c:pt>
                <c:pt idx="28">
                  <c:v>-0.39</c:v>
                </c:pt>
                <c:pt idx="29">
                  <c:v>0.46</c:v>
                </c:pt>
                <c:pt idx="30">
                  <c:v>0.55000000000000004</c:v>
                </c:pt>
                <c:pt idx="31">
                  <c:v>0.16</c:v>
                </c:pt>
                <c:pt idx="32">
                  <c:v>0.47</c:v>
                </c:pt>
                <c:pt idx="33">
                  <c:v>0.56000000000000005</c:v>
                </c:pt>
                <c:pt idx="34">
                  <c:v>0.91</c:v>
                </c:pt>
                <c:pt idx="35">
                  <c:v>0.56000000000000005</c:v>
                </c:pt>
                <c:pt idx="36">
                  <c:v>-0.24</c:v>
                </c:pt>
                <c:pt idx="37">
                  <c:v>1.0900000000000001</c:v>
                </c:pt>
                <c:pt idx="38">
                  <c:v>0.47</c:v>
                </c:pt>
                <c:pt idx="39">
                  <c:v>0.02</c:v>
                </c:pt>
                <c:pt idx="40">
                  <c:v>0.32</c:v>
                </c:pt>
                <c:pt idx="41">
                  <c:v>0.71</c:v>
                </c:pt>
                <c:pt idx="42">
                  <c:v>0.32</c:v>
                </c:pt>
                <c:pt idx="43">
                  <c:v>-0.23</c:v>
                </c:pt>
                <c:pt idx="44">
                  <c:v>-0.95</c:v>
                </c:pt>
                <c:pt idx="45">
                  <c:v>0.14000000000000001</c:v>
                </c:pt>
                <c:pt idx="46">
                  <c:v>-0.35</c:v>
                </c:pt>
                <c:pt idx="47">
                  <c:v>-0.21</c:v>
                </c:pt>
                <c:pt idx="48">
                  <c:v>-0.03</c:v>
                </c:pt>
                <c:pt idx="49">
                  <c:v>-0.24</c:v>
                </c:pt>
                <c:pt idx="50">
                  <c:v>0.04</c:v>
                </c:pt>
                <c:pt idx="51">
                  <c:v>-0.45</c:v>
                </c:pt>
                <c:pt idx="52">
                  <c:v>-0.86</c:v>
                </c:pt>
                <c:pt idx="53">
                  <c:v>-0.41</c:v>
                </c:pt>
                <c:pt idx="54">
                  <c:v>-0.39</c:v>
                </c:pt>
                <c:pt idx="55">
                  <c:v>-0.42</c:v>
                </c:pt>
                <c:pt idx="56">
                  <c:v>-0.03</c:v>
                </c:pt>
                <c:pt idx="57">
                  <c:v>-0.11</c:v>
                </c:pt>
                <c:pt idx="58">
                  <c:v>0.22</c:v>
                </c:pt>
                <c:pt idx="59">
                  <c:v>-0.4</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0.22</c:v>
                </c:pt>
              </c:numCache>
            </c:numRef>
          </c:val>
          <c:extLst>
            <c:ext xmlns:c16="http://schemas.microsoft.com/office/drawing/2014/chart" uri="{C3380CC4-5D6E-409C-BE32-E72D297353CC}">
              <c16:uniqueId val="{00000002-1BB5-4DBA-9CC5-81C750B8F7EE}"/>
            </c:ext>
          </c:extLst>
        </c:ser>
        <c:ser>
          <c:idx val="3"/>
          <c:order val="1"/>
          <c:tx>
            <c:v>State and local spending on goods and services</c:v>
          </c:tx>
          <c:spPr>
            <a:solidFill>
              <a:srgbClr val="AE68A9"/>
            </a:solidFill>
            <a:ln>
              <a:noFill/>
            </a:ln>
            <a:effectLst/>
          </c:spPr>
          <c:invertIfNegative val="0"/>
          <c:cat>
            <c:numRef>
              <c:f>Fiscal_impact_072718!$A$2:$A$75</c:f>
              <c:numCache>
                <c:formatCode>mm/dd/yy</c:formatCode>
                <c:ptCount val="74"/>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numCache>
            </c:numRef>
          </c:cat>
          <c:val>
            <c:numRef>
              <c:f>Fiscal_impact_072718!$F$2:$F$75</c:f>
              <c:numCache>
                <c:formatCode>0.00</c:formatCode>
                <c:ptCount val="74"/>
                <c:pt idx="0">
                  <c:v>0.36</c:v>
                </c:pt>
                <c:pt idx="1">
                  <c:v>0.02</c:v>
                </c:pt>
                <c:pt idx="2">
                  <c:v>0.27</c:v>
                </c:pt>
                <c:pt idx="3">
                  <c:v>0.35</c:v>
                </c:pt>
                <c:pt idx="4">
                  <c:v>0.54</c:v>
                </c:pt>
                <c:pt idx="5">
                  <c:v>0.95</c:v>
                </c:pt>
                <c:pt idx="6">
                  <c:v>-0.26</c:v>
                </c:pt>
                <c:pt idx="7">
                  <c:v>0.88</c:v>
                </c:pt>
                <c:pt idx="8">
                  <c:v>0.47</c:v>
                </c:pt>
                <c:pt idx="9">
                  <c:v>0.11</c:v>
                </c:pt>
                <c:pt idx="10">
                  <c:v>0.17</c:v>
                </c:pt>
                <c:pt idx="11">
                  <c:v>0.05</c:v>
                </c:pt>
                <c:pt idx="12">
                  <c:v>-0.26</c:v>
                </c:pt>
                <c:pt idx="13">
                  <c:v>-0.19</c:v>
                </c:pt>
                <c:pt idx="14">
                  <c:v>0.18</c:v>
                </c:pt>
                <c:pt idx="15">
                  <c:v>-0.13</c:v>
                </c:pt>
                <c:pt idx="16">
                  <c:v>0.01</c:v>
                </c:pt>
                <c:pt idx="17">
                  <c:v>0.15</c:v>
                </c:pt>
                <c:pt idx="18">
                  <c:v>-0.21</c:v>
                </c:pt>
                <c:pt idx="19">
                  <c:v>-0.08</c:v>
                </c:pt>
                <c:pt idx="20">
                  <c:v>0</c:v>
                </c:pt>
                <c:pt idx="21">
                  <c:v>7.0000000000000007E-2</c:v>
                </c:pt>
                <c:pt idx="22">
                  <c:v>7.0000000000000007E-2</c:v>
                </c:pt>
                <c:pt idx="23">
                  <c:v>0.15</c:v>
                </c:pt>
                <c:pt idx="24">
                  <c:v>-0.11</c:v>
                </c:pt>
                <c:pt idx="25">
                  <c:v>0.31</c:v>
                </c:pt>
                <c:pt idx="26">
                  <c:v>0.16</c:v>
                </c:pt>
                <c:pt idx="27">
                  <c:v>0.2</c:v>
                </c:pt>
                <c:pt idx="28">
                  <c:v>0.23</c:v>
                </c:pt>
                <c:pt idx="29">
                  <c:v>0.2</c:v>
                </c:pt>
                <c:pt idx="30">
                  <c:v>0.01</c:v>
                </c:pt>
                <c:pt idx="31">
                  <c:v>0.15</c:v>
                </c:pt>
                <c:pt idx="32">
                  <c:v>-0.15</c:v>
                </c:pt>
                <c:pt idx="33">
                  <c:v>7.0000000000000007E-2</c:v>
                </c:pt>
                <c:pt idx="34">
                  <c:v>0.22</c:v>
                </c:pt>
                <c:pt idx="35">
                  <c:v>0</c:v>
                </c:pt>
                <c:pt idx="36">
                  <c:v>0.39</c:v>
                </c:pt>
                <c:pt idx="37">
                  <c:v>0.47</c:v>
                </c:pt>
                <c:pt idx="38">
                  <c:v>0.01</c:v>
                </c:pt>
                <c:pt idx="39">
                  <c:v>-0.19</c:v>
                </c:pt>
                <c:pt idx="40">
                  <c:v>-0.95</c:v>
                </c:pt>
                <c:pt idx="41">
                  <c:v>-0.1</c:v>
                </c:pt>
                <c:pt idx="42">
                  <c:v>-0.39</c:v>
                </c:pt>
                <c:pt idx="43">
                  <c:v>-0.63</c:v>
                </c:pt>
                <c:pt idx="44">
                  <c:v>-0.65</c:v>
                </c:pt>
                <c:pt idx="45">
                  <c:v>-0.22</c:v>
                </c:pt>
                <c:pt idx="46">
                  <c:v>-0.17</c:v>
                </c:pt>
                <c:pt idx="47">
                  <c:v>-0.1</c:v>
                </c:pt>
                <c:pt idx="48">
                  <c:v>-0.36</c:v>
                </c:pt>
                <c:pt idx="49">
                  <c:v>-0.14000000000000001</c:v>
                </c:pt>
                <c:pt idx="50">
                  <c:v>-0.26</c:v>
                </c:pt>
                <c:pt idx="51">
                  <c:v>-0.3</c:v>
                </c:pt>
                <c:pt idx="52">
                  <c:v>0.02</c:v>
                </c:pt>
                <c:pt idx="53">
                  <c:v>0.03</c:v>
                </c:pt>
                <c:pt idx="54">
                  <c:v>0.01</c:v>
                </c:pt>
                <c:pt idx="55">
                  <c:v>-0.11</c:v>
                </c:pt>
                <c:pt idx="56">
                  <c:v>-0.09</c:v>
                </c:pt>
                <c:pt idx="57">
                  <c:v>0.31</c:v>
                </c:pt>
                <c:pt idx="58">
                  <c:v>0.17</c:v>
                </c:pt>
                <c:pt idx="59">
                  <c:v>0.28000000000000003</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0.15</c:v>
                </c:pt>
              </c:numCache>
            </c:numRef>
          </c:val>
          <c:extLst>
            <c:ext xmlns:c16="http://schemas.microsoft.com/office/drawing/2014/chart" uri="{C3380CC4-5D6E-409C-BE32-E72D297353CC}">
              <c16:uniqueId val="{00000003-1BB5-4DBA-9CC5-81C750B8F7EE}"/>
            </c:ext>
          </c:extLst>
        </c:ser>
        <c:ser>
          <c:idx val="4"/>
          <c:order val="2"/>
          <c:tx>
            <c:v>Taxes and benefits programs</c:v>
          </c:tx>
          <c:spPr>
            <a:solidFill>
              <a:srgbClr val="1B9553"/>
            </a:solidFill>
            <a:ln>
              <a:noFill/>
            </a:ln>
            <a:effectLst/>
          </c:spPr>
          <c:invertIfNegative val="0"/>
          <c:cat>
            <c:numRef>
              <c:f>Fiscal_impact_072718!$A$2:$A$75</c:f>
              <c:numCache>
                <c:formatCode>mm/dd/yy</c:formatCode>
                <c:ptCount val="74"/>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numCache>
            </c:numRef>
          </c:cat>
          <c:val>
            <c:numRef>
              <c:f>Fiscal_impact_072718!$G$2:$G$75</c:f>
              <c:numCache>
                <c:formatCode>0.00</c:formatCode>
                <c:ptCount val="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0.47022208618050276</c:v>
                </c:pt>
              </c:numCache>
            </c:numRef>
          </c:val>
          <c:extLst>
            <c:ext xmlns:c16="http://schemas.microsoft.com/office/drawing/2014/chart" uri="{C3380CC4-5D6E-409C-BE32-E72D297353CC}">
              <c16:uniqueId val="{00000004-1BB5-4DBA-9CC5-81C750B8F7EE}"/>
            </c:ext>
          </c:extLst>
        </c:ser>
        <c:dLbls>
          <c:showLegendKey val="0"/>
          <c:showVal val="0"/>
          <c:showCatName val="0"/>
          <c:showSerName val="0"/>
          <c:showPercent val="0"/>
          <c:showBubbleSize val="0"/>
        </c:dLbls>
        <c:gapWidth val="60"/>
        <c:overlap val="100"/>
        <c:axId val="582267440"/>
        <c:axId val="582274984"/>
      </c:barChart>
      <c:barChart>
        <c:barDir val="col"/>
        <c:grouping val="stacked"/>
        <c:varyColors val="0"/>
        <c:ser>
          <c:idx val="2"/>
          <c:order val="4"/>
          <c:tx>
            <c:v>Recession</c:v>
          </c:tx>
          <c:spPr>
            <a:solidFill>
              <a:schemeClr val="tx1">
                <a:lumMod val="95000"/>
                <a:lumOff val="5000"/>
                <a:alpha val="6000"/>
              </a:schemeClr>
            </a:solidFill>
            <a:ln>
              <a:noFill/>
            </a:ln>
            <a:effectLst/>
          </c:spPr>
          <c:invertIfNegative val="0"/>
          <c:cat>
            <c:numRef>
              <c:f>Fiscal_impact_072718!$A$2:$A$73</c:f>
              <c:numCache>
                <c:formatCode>mm/dd/yy</c:formatCode>
                <c:ptCount val="72"/>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numCache>
            </c:numRef>
          </c:cat>
          <c:val>
            <c:numRef>
              <c:f>Fiscal_impact_072718!$C$2:$C$73</c:f>
              <c:numCache>
                <c:formatCode>General</c:formatCode>
                <c:ptCount val="72"/>
                <c:pt idx="0">
                  <c:v>0</c:v>
                </c:pt>
                <c:pt idx="1">
                  <c:v>0</c:v>
                </c:pt>
                <c:pt idx="2">
                  <c:v>0</c:v>
                </c:pt>
                <c:pt idx="3">
                  <c:v>0</c:v>
                </c:pt>
                <c:pt idx="4">
                  <c:v>0</c:v>
                </c:pt>
                <c:pt idx="5">
                  <c:v>1</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c:v>
                </c:pt>
                <c:pt idx="33">
                  <c:v>1</c:v>
                </c:pt>
                <c:pt idx="34">
                  <c:v>1</c:v>
                </c:pt>
                <c:pt idx="35">
                  <c:v>1</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numCache>
            </c:numRef>
          </c:val>
          <c:extLst>
            <c:ext xmlns:c16="http://schemas.microsoft.com/office/drawing/2014/chart" uri="{C3380CC4-5D6E-409C-BE32-E72D297353CC}">
              <c16:uniqueId val="{00000001-1BB5-4DBA-9CC5-81C750B8F7EE}"/>
            </c:ext>
          </c:extLst>
        </c:ser>
        <c:dLbls>
          <c:showLegendKey val="0"/>
          <c:showVal val="0"/>
          <c:showCatName val="0"/>
          <c:showSerName val="0"/>
          <c:showPercent val="0"/>
          <c:showBubbleSize val="0"/>
        </c:dLbls>
        <c:gapWidth val="0"/>
        <c:overlap val="100"/>
        <c:axId val="220990672"/>
        <c:axId val="220989360"/>
      </c:barChart>
      <c:lineChart>
        <c:grouping val="standard"/>
        <c:varyColors val="0"/>
        <c:ser>
          <c:idx val="1"/>
          <c:order val="3"/>
          <c:tx>
            <c:v>Four-quarter moving average</c:v>
          </c:tx>
          <c:spPr>
            <a:ln w="15875" cap="rnd">
              <a:solidFill>
                <a:schemeClr val="tx1"/>
              </a:solidFill>
              <a:round/>
            </a:ln>
            <a:effectLst/>
          </c:spPr>
          <c:marker>
            <c:symbol val="circle"/>
            <c:size val="3"/>
            <c:spPr>
              <a:solidFill>
                <a:schemeClr val="tx1"/>
              </a:solidFill>
              <a:ln w="9525">
                <a:solidFill>
                  <a:schemeClr val="tx1"/>
                </a:solidFill>
              </a:ln>
              <a:effectLst/>
            </c:spPr>
          </c:marker>
          <c:cat>
            <c:numRef>
              <c:f>Fiscal_impact_072718!$A$2:$A$75</c:f>
              <c:numCache>
                <c:formatCode>mm/dd/yy</c:formatCode>
                <c:ptCount val="74"/>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numCache>
            </c:numRef>
          </c:cat>
          <c:val>
            <c:numRef>
              <c:f>Fiscal_impact_072718!$B$2:$B$75</c:f>
              <c:numCache>
                <c:formatCode>0.00</c:formatCode>
                <c:ptCount val="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formatCode="0.000">
                  <c:v>0</c:v>
                </c:pt>
                <c:pt idx="67" formatCode="0.000">
                  <c:v>0</c:v>
                </c:pt>
                <c:pt idx="68" formatCode="0.000">
                  <c:v>0</c:v>
                </c:pt>
                <c:pt idx="69" formatCode="0.000">
                  <c:v>0</c:v>
                </c:pt>
                <c:pt idx="70" formatCode="0.000">
                  <c:v>0</c:v>
                </c:pt>
                <c:pt idx="71" formatCode="0.000">
                  <c:v>0</c:v>
                </c:pt>
                <c:pt idx="72" formatCode="0.000">
                  <c:v>0</c:v>
                </c:pt>
                <c:pt idx="73" formatCode="0.000">
                  <c:v>0</c:v>
                </c:pt>
              </c:numCache>
            </c:numRef>
          </c:val>
          <c:smooth val="0"/>
          <c:extLst>
            <c:ext xmlns:c16="http://schemas.microsoft.com/office/drawing/2014/chart" uri="{C3380CC4-5D6E-409C-BE32-E72D297353CC}">
              <c16:uniqueId val="{00000000-1BB5-4DBA-9CC5-81C750B8F7EE}"/>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dateAx>
        <c:axId val="220990672"/>
        <c:scaling>
          <c:orientation val="minMax"/>
        </c:scaling>
        <c:delete val="1"/>
        <c:axPos val="b"/>
        <c:numFmt formatCode="mm/dd/yy" sourceLinked="1"/>
        <c:majorTickMark val="out"/>
        <c:minorTickMark val="none"/>
        <c:tickLblPos val="nextTo"/>
        <c:crossAx val="220989360"/>
        <c:crosses val="autoZero"/>
        <c:auto val="1"/>
        <c:lblOffset val="100"/>
        <c:baseTimeUnit val="months"/>
      </c:dateAx>
      <c:spPr>
        <a:noFill/>
        <a:ln>
          <a:noFill/>
        </a:ln>
        <a:effectLst/>
      </c:spPr>
    </c:plotArea>
    <c:legend>
      <c:legendPos val="r"/>
      <c:legendEntry>
        <c:idx val="3"/>
        <c:delete val="1"/>
      </c:legendEntry>
      <c:layout>
        <c:manualLayout>
          <c:xMode val="edge"/>
          <c:yMode val="edge"/>
          <c:x val="2.413905552624529E-2"/>
          <c:y val="0.85192471309183937"/>
          <c:w val="0.5068867722482947"/>
          <c:h val="0.13185604567747006"/>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Change in State and Local</a:t>
            </a:r>
            <a:r>
              <a:rPr lang="en-US" baseline="0"/>
              <a:t> Employment (Thousands)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'additional info'!$Q$4</c:f>
              <c:strCache>
                <c:ptCount val="1"/>
                <c:pt idx="0">
                  <c:v>State and Local Employment Growth</c:v>
                </c:pt>
              </c:strCache>
            </c:strRef>
          </c:tx>
          <c:spPr>
            <a:solidFill>
              <a:srgbClr val="92D050"/>
            </a:solidFill>
            <a:ln>
              <a:noFill/>
            </a:ln>
            <a:effectLst/>
          </c:spPr>
          <c:invertIfNegative val="0"/>
          <c:cat>
            <c:strRef>
              <c:f>'additional info'!$I$5:$I$226</c:f>
              <c:strCache>
                <c:ptCount val="222"/>
                <c:pt idx="0">
                  <c:v>2000-Jan</c:v>
                </c:pt>
                <c:pt idx="1">
                  <c:v>2000-Feb</c:v>
                </c:pt>
                <c:pt idx="2">
                  <c:v>2000-Mar</c:v>
                </c:pt>
                <c:pt idx="3">
                  <c:v>2000-Apr</c:v>
                </c:pt>
                <c:pt idx="4">
                  <c:v>2000-May</c:v>
                </c:pt>
                <c:pt idx="5">
                  <c:v>2000-Jun</c:v>
                </c:pt>
                <c:pt idx="6">
                  <c:v>2000-Jul</c:v>
                </c:pt>
                <c:pt idx="7">
                  <c:v>2000-Aug</c:v>
                </c:pt>
                <c:pt idx="8">
                  <c:v>2000-Sep</c:v>
                </c:pt>
                <c:pt idx="9">
                  <c:v>2000-Oct</c:v>
                </c:pt>
                <c:pt idx="10">
                  <c:v>2000-Nov</c:v>
                </c:pt>
                <c:pt idx="11">
                  <c:v>2000-Dec</c:v>
                </c:pt>
                <c:pt idx="12">
                  <c:v>2001-Jan</c:v>
                </c:pt>
                <c:pt idx="13">
                  <c:v>2001-Feb</c:v>
                </c:pt>
                <c:pt idx="14">
                  <c:v>2001-Mar</c:v>
                </c:pt>
                <c:pt idx="15">
                  <c:v>2001-Apr</c:v>
                </c:pt>
                <c:pt idx="16">
                  <c:v>2001-May</c:v>
                </c:pt>
                <c:pt idx="17">
                  <c:v>2001-Jun</c:v>
                </c:pt>
                <c:pt idx="18">
                  <c:v>2001-Jul</c:v>
                </c:pt>
                <c:pt idx="19">
                  <c:v>2001-Aug</c:v>
                </c:pt>
                <c:pt idx="20">
                  <c:v>2001-Sep</c:v>
                </c:pt>
                <c:pt idx="21">
                  <c:v>2001-Oct</c:v>
                </c:pt>
                <c:pt idx="22">
                  <c:v>2001-Nov</c:v>
                </c:pt>
                <c:pt idx="23">
                  <c:v>2001-Dec</c:v>
                </c:pt>
                <c:pt idx="24">
                  <c:v>2002-Jan</c:v>
                </c:pt>
                <c:pt idx="25">
                  <c:v>2002-Feb</c:v>
                </c:pt>
                <c:pt idx="26">
                  <c:v>2002-Mar</c:v>
                </c:pt>
                <c:pt idx="27">
                  <c:v>2002-Apr</c:v>
                </c:pt>
                <c:pt idx="28">
                  <c:v>2002-May</c:v>
                </c:pt>
                <c:pt idx="29">
                  <c:v>2002-Jun</c:v>
                </c:pt>
                <c:pt idx="30">
                  <c:v>2002-Jul</c:v>
                </c:pt>
                <c:pt idx="31">
                  <c:v>2002-Aug</c:v>
                </c:pt>
                <c:pt idx="32">
                  <c:v>2002-Sep</c:v>
                </c:pt>
                <c:pt idx="33">
                  <c:v>2002-Oct</c:v>
                </c:pt>
                <c:pt idx="34">
                  <c:v>2002-Nov</c:v>
                </c:pt>
                <c:pt idx="35">
                  <c:v>2002-Dec</c:v>
                </c:pt>
                <c:pt idx="36">
                  <c:v>2003-Jan</c:v>
                </c:pt>
                <c:pt idx="37">
                  <c:v>2003-Feb</c:v>
                </c:pt>
                <c:pt idx="38">
                  <c:v>2003-Mar</c:v>
                </c:pt>
                <c:pt idx="39">
                  <c:v>2003-Apr</c:v>
                </c:pt>
                <c:pt idx="40">
                  <c:v>2003-May</c:v>
                </c:pt>
                <c:pt idx="41">
                  <c:v>2003-Jun</c:v>
                </c:pt>
                <c:pt idx="42">
                  <c:v>2003-Jul</c:v>
                </c:pt>
                <c:pt idx="43">
                  <c:v>2003-Aug</c:v>
                </c:pt>
                <c:pt idx="44">
                  <c:v>2003-Sep</c:v>
                </c:pt>
                <c:pt idx="45">
                  <c:v>2003-Oct</c:v>
                </c:pt>
                <c:pt idx="46">
                  <c:v>2003-Nov</c:v>
                </c:pt>
                <c:pt idx="47">
                  <c:v>2003-Dec</c:v>
                </c:pt>
                <c:pt idx="48">
                  <c:v>2004-Jan</c:v>
                </c:pt>
                <c:pt idx="49">
                  <c:v>2004-Feb</c:v>
                </c:pt>
                <c:pt idx="50">
                  <c:v>2004-Mar</c:v>
                </c:pt>
                <c:pt idx="51">
                  <c:v>2004-Apr</c:v>
                </c:pt>
                <c:pt idx="52">
                  <c:v>2004-May</c:v>
                </c:pt>
                <c:pt idx="53">
                  <c:v>2004-Jun</c:v>
                </c:pt>
                <c:pt idx="54">
                  <c:v>2004-Jul</c:v>
                </c:pt>
                <c:pt idx="55">
                  <c:v>2004-Aug</c:v>
                </c:pt>
                <c:pt idx="56">
                  <c:v>2004-Sep</c:v>
                </c:pt>
                <c:pt idx="57">
                  <c:v>2004-Oct</c:v>
                </c:pt>
                <c:pt idx="58">
                  <c:v>2004-Nov</c:v>
                </c:pt>
                <c:pt idx="59">
                  <c:v>2004-Dec</c:v>
                </c:pt>
                <c:pt idx="60">
                  <c:v>2005-Jan</c:v>
                </c:pt>
                <c:pt idx="61">
                  <c:v>2005-Feb</c:v>
                </c:pt>
                <c:pt idx="62">
                  <c:v>2005-Mar</c:v>
                </c:pt>
                <c:pt idx="63">
                  <c:v>2005-Apr</c:v>
                </c:pt>
                <c:pt idx="64">
                  <c:v>2005-May</c:v>
                </c:pt>
                <c:pt idx="65">
                  <c:v>2005-Jun</c:v>
                </c:pt>
                <c:pt idx="66">
                  <c:v>2005-Jul</c:v>
                </c:pt>
                <c:pt idx="67">
                  <c:v>2005-Aug</c:v>
                </c:pt>
                <c:pt idx="68">
                  <c:v>2005-Sep</c:v>
                </c:pt>
                <c:pt idx="69">
                  <c:v>2005-Oct</c:v>
                </c:pt>
                <c:pt idx="70">
                  <c:v>2005-Nov</c:v>
                </c:pt>
                <c:pt idx="71">
                  <c:v>2005-Dec</c:v>
                </c:pt>
                <c:pt idx="72">
                  <c:v>2006-Jan</c:v>
                </c:pt>
                <c:pt idx="73">
                  <c:v>2006-Feb</c:v>
                </c:pt>
                <c:pt idx="74">
                  <c:v>2006-Mar</c:v>
                </c:pt>
                <c:pt idx="75">
                  <c:v>2006-Apr</c:v>
                </c:pt>
                <c:pt idx="76">
                  <c:v>2006-May</c:v>
                </c:pt>
                <c:pt idx="77">
                  <c:v>2006-Jun</c:v>
                </c:pt>
                <c:pt idx="78">
                  <c:v>2006-Jul</c:v>
                </c:pt>
                <c:pt idx="79">
                  <c:v>2006-Aug</c:v>
                </c:pt>
                <c:pt idx="80">
                  <c:v>2006-Sep</c:v>
                </c:pt>
                <c:pt idx="81">
                  <c:v>2006-Oct</c:v>
                </c:pt>
                <c:pt idx="82">
                  <c:v>2006-Nov</c:v>
                </c:pt>
                <c:pt idx="83">
                  <c:v>2006-Dec</c:v>
                </c:pt>
                <c:pt idx="84">
                  <c:v>2007-Jan</c:v>
                </c:pt>
                <c:pt idx="85">
                  <c:v>2007-Feb</c:v>
                </c:pt>
                <c:pt idx="86">
                  <c:v>2007-Mar</c:v>
                </c:pt>
                <c:pt idx="87">
                  <c:v>2007-Apr</c:v>
                </c:pt>
                <c:pt idx="88">
                  <c:v>2007-May</c:v>
                </c:pt>
                <c:pt idx="89">
                  <c:v>2007-Jun</c:v>
                </c:pt>
                <c:pt idx="90">
                  <c:v>2007-Jul</c:v>
                </c:pt>
                <c:pt idx="91">
                  <c:v>2007-Aug</c:v>
                </c:pt>
                <c:pt idx="92">
                  <c:v>2007-Sep</c:v>
                </c:pt>
                <c:pt idx="93">
                  <c:v>2007-Oct</c:v>
                </c:pt>
                <c:pt idx="94">
                  <c:v>2007-Nov</c:v>
                </c:pt>
                <c:pt idx="95">
                  <c:v>2007-Dec</c:v>
                </c:pt>
                <c:pt idx="96">
                  <c:v>2008-Jan</c:v>
                </c:pt>
                <c:pt idx="97">
                  <c:v>2008-Feb</c:v>
                </c:pt>
                <c:pt idx="98">
                  <c:v>2008-Mar</c:v>
                </c:pt>
                <c:pt idx="99">
                  <c:v>2008-Apr</c:v>
                </c:pt>
                <c:pt idx="100">
                  <c:v>2008-May</c:v>
                </c:pt>
                <c:pt idx="101">
                  <c:v>2008-Jun</c:v>
                </c:pt>
                <c:pt idx="102">
                  <c:v>2008-Jul</c:v>
                </c:pt>
                <c:pt idx="103">
                  <c:v>2008-Aug</c:v>
                </c:pt>
                <c:pt idx="104">
                  <c:v>2008-Sep</c:v>
                </c:pt>
                <c:pt idx="105">
                  <c:v>2008-Oct</c:v>
                </c:pt>
                <c:pt idx="106">
                  <c:v>2008-Nov</c:v>
                </c:pt>
                <c:pt idx="107">
                  <c:v>2008-Dec</c:v>
                </c:pt>
                <c:pt idx="108">
                  <c:v>2009-Jan</c:v>
                </c:pt>
                <c:pt idx="109">
                  <c:v>2009-Feb</c:v>
                </c:pt>
                <c:pt idx="110">
                  <c:v>2009-Mar</c:v>
                </c:pt>
                <c:pt idx="111">
                  <c:v>2009-Apr</c:v>
                </c:pt>
                <c:pt idx="112">
                  <c:v>2009-May</c:v>
                </c:pt>
                <c:pt idx="113">
                  <c:v>2009-Jun</c:v>
                </c:pt>
                <c:pt idx="114">
                  <c:v>2009-Jul</c:v>
                </c:pt>
                <c:pt idx="115">
                  <c:v>2009-Aug</c:v>
                </c:pt>
                <c:pt idx="116">
                  <c:v>2009-Sep</c:v>
                </c:pt>
                <c:pt idx="117">
                  <c:v>2009-Oct</c:v>
                </c:pt>
                <c:pt idx="118">
                  <c:v>2009-Nov</c:v>
                </c:pt>
                <c:pt idx="119">
                  <c:v>2009-Dec</c:v>
                </c:pt>
                <c:pt idx="120">
                  <c:v>2010-Jan</c:v>
                </c:pt>
                <c:pt idx="121">
                  <c:v>2010-Feb</c:v>
                </c:pt>
                <c:pt idx="122">
                  <c:v>2010-Mar</c:v>
                </c:pt>
                <c:pt idx="123">
                  <c:v>2010-Apr</c:v>
                </c:pt>
                <c:pt idx="124">
                  <c:v>2010-May</c:v>
                </c:pt>
                <c:pt idx="125">
                  <c:v>2010-Jun</c:v>
                </c:pt>
                <c:pt idx="126">
                  <c:v>2010-Jul</c:v>
                </c:pt>
                <c:pt idx="127">
                  <c:v>2010-Aug</c:v>
                </c:pt>
                <c:pt idx="128">
                  <c:v>2010-Sep</c:v>
                </c:pt>
                <c:pt idx="129">
                  <c:v>2010-Oct</c:v>
                </c:pt>
                <c:pt idx="130">
                  <c:v>2010-Nov</c:v>
                </c:pt>
                <c:pt idx="131">
                  <c:v>2010-Dec</c:v>
                </c:pt>
                <c:pt idx="132">
                  <c:v>2011-Jan</c:v>
                </c:pt>
                <c:pt idx="133">
                  <c:v>2011-Feb</c:v>
                </c:pt>
                <c:pt idx="134">
                  <c:v>2011-Mar</c:v>
                </c:pt>
                <c:pt idx="135">
                  <c:v>2011-Apr</c:v>
                </c:pt>
                <c:pt idx="136">
                  <c:v>2011-May</c:v>
                </c:pt>
                <c:pt idx="137">
                  <c:v>2011-Jun</c:v>
                </c:pt>
                <c:pt idx="138">
                  <c:v>2011-Jul</c:v>
                </c:pt>
                <c:pt idx="139">
                  <c:v>2011-Aug</c:v>
                </c:pt>
                <c:pt idx="140">
                  <c:v>2011-Sep</c:v>
                </c:pt>
                <c:pt idx="141">
                  <c:v>2011-Oct</c:v>
                </c:pt>
                <c:pt idx="142">
                  <c:v>2011-Nov</c:v>
                </c:pt>
                <c:pt idx="143">
                  <c:v>2011-Dec</c:v>
                </c:pt>
                <c:pt idx="144">
                  <c:v>2012-Jan</c:v>
                </c:pt>
                <c:pt idx="145">
                  <c:v>2012-Feb</c:v>
                </c:pt>
                <c:pt idx="146">
                  <c:v>2012-Mar</c:v>
                </c:pt>
                <c:pt idx="147">
                  <c:v>2012-Apr</c:v>
                </c:pt>
                <c:pt idx="148">
                  <c:v>2012-May</c:v>
                </c:pt>
                <c:pt idx="149">
                  <c:v>2012-Jun</c:v>
                </c:pt>
                <c:pt idx="150">
                  <c:v>2012-Jul</c:v>
                </c:pt>
                <c:pt idx="151">
                  <c:v>2012-Aug</c:v>
                </c:pt>
                <c:pt idx="152">
                  <c:v>2012-Sep</c:v>
                </c:pt>
                <c:pt idx="153">
                  <c:v>2012-Oct</c:v>
                </c:pt>
                <c:pt idx="154">
                  <c:v>2012-Nov</c:v>
                </c:pt>
                <c:pt idx="155">
                  <c:v>2012-Dec</c:v>
                </c:pt>
                <c:pt idx="156">
                  <c:v>2013-Jan</c:v>
                </c:pt>
                <c:pt idx="157">
                  <c:v>2013-Feb</c:v>
                </c:pt>
                <c:pt idx="158">
                  <c:v>2013-Mar</c:v>
                </c:pt>
                <c:pt idx="159">
                  <c:v>2013-Apr</c:v>
                </c:pt>
                <c:pt idx="160">
                  <c:v>2013-May</c:v>
                </c:pt>
                <c:pt idx="161">
                  <c:v>2013-Jun</c:v>
                </c:pt>
                <c:pt idx="162">
                  <c:v>2013-Jul</c:v>
                </c:pt>
                <c:pt idx="163">
                  <c:v>2013-Aug</c:v>
                </c:pt>
                <c:pt idx="164">
                  <c:v>2013-Sep</c:v>
                </c:pt>
                <c:pt idx="165">
                  <c:v>2013-Oct</c:v>
                </c:pt>
                <c:pt idx="166">
                  <c:v>2013-Nov</c:v>
                </c:pt>
                <c:pt idx="167">
                  <c:v>2013-Dec</c:v>
                </c:pt>
                <c:pt idx="168">
                  <c:v>2014-Jan</c:v>
                </c:pt>
                <c:pt idx="169">
                  <c:v>2014-Feb</c:v>
                </c:pt>
                <c:pt idx="170">
                  <c:v>2014-Mar</c:v>
                </c:pt>
                <c:pt idx="171">
                  <c:v>2014-Apr</c:v>
                </c:pt>
                <c:pt idx="172">
                  <c:v>2014-May</c:v>
                </c:pt>
                <c:pt idx="173">
                  <c:v>2014-Jun</c:v>
                </c:pt>
                <c:pt idx="174">
                  <c:v>2014-Jul</c:v>
                </c:pt>
                <c:pt idx="175">
                  <c:v>2014-Aug</c:v>
                </c:pt>
                <c:pt idx="176">
                  <c:v>2014-Sep</c:v>
                </c:pt>
                <c:pt idx="177">
                  <c:v>2014-Oct</c:v>
                </c:pt>
                <c:pt idx="178">
                  <c:v>2014-Nov</c:v>
                </c:pt>
                <c:pt idx="179">
                  <c:v>2014-Dec</c:v>
                </c:pt>
                <c:pt idx="180">
                  <c:v>2015-Jan</c:v>
                </c:pt>
                <c:pt idx="181">
                  <c:v>2015-Feb</c:v>
                </c:pt>
                <c:pt idx="182">
                  <c:v>2015-Mar</c:v>
                </c:pt>
                <c:pt idx="183">
                  <c:v>2015-Apr</c:v>
                </c:pt>
                <c:pt idx="184">
                  <c:v>2015-May</c:v>
                </c:pt>
                <c:pt idx="185">
                  <c:v>2015-Jun</c:v>
                </c:pt>
                <c:pt idx="186">
                  <c:v>2015-Jul</c:v>
                </c:pt>
                <c:pt idx="187">
                  <c:v>2015-Aug</c:v>
                </c:pt>
                <c:pt idx="188">
                  <c:v>2015-Sep</c:v>
                </c:pt>
                <c:pt idx="189">
                  <c:v>2015-Oct</c:v>
                </c:pt>
                <c:pt idx="190">
                  <c:v>2015-Nov</c:v>
                </c:pt>
                <c:pt idx="191">
                  <c:v>2015-Dec</c:v>
                </c:pt>
                <c:pt idx="192">
                  <c:v>2016-Jan</c:v>
                </c:pt>
                <c:pt idx="193">
                  <c:v>2016-Feb</c:v>
                </c:pt>
                <c:pt idx="194">
                  <c:v>2016-Mar</c:v>
                </c:pt>
                <c:pt idx="195">
                  <c:v>2016-Apr</c:v>
                </c:pt>
                <c:pt idx="196">
                  <c:v>2016-May</c:v>
                </c:pt>
                <c:pt idx="197">
                  <c:v>2016-Jun</c:v>
                </c:pt>
                <c:pt idx="198">
                  <c:v>2016-Jul</c:v>
                </c:pt>
                <c:pt idx="199">
                  <c:v>2016-Aug</c:v>
                </c:pt>
                <c:pt idx="200">
                  <c:v>2016-Sep</c:v>
                </c:pt>
                <c:pt idx="201">
                  <c:v>2016-Oct</c:v>
                </c:pt>
                <c:pt idx="202">
                  <c:v>2016-Nov</c:v>
                </c:pt>
                <c:pt idx="203">
                  <c:v>2016-Dec</c:v>
                </c:pt>
                <c:pt idx="204">
                  <c:v>2017-Jan</c:v>
                </c:pt>
                <c:pt idx="205">
                  <c:v>2017-Feb</c:v>
                </c:pt>
                <c:pt idx="206">
                  <c:v>2017-Mar</c:v>
                </c:pt>
                <c:pt idx="207">
                  <c:v>2017-Apr</c:v>
                </c:pt>
                <c:pt idx="208">
                  <c:v>2017-May</c:v>
                </c:pt>
                <c:pt idx="209">
                  <c:v>2017-Jun</c:v>
                </c:pt>
                <c:pt idx="210">
                  <c:v>2017-Jul</c:v>
                </c:pt>
                <c:pt idx="211">
                  <c:v>2017-Aug</c:v>
                </c:pt>
                <c:pt idx="212">
                  <c:v>2017-Sep</c:v>
                </c:pt>
                <c:pt idx="213">
                  <c:v>2017-Oct</c:v>
                </c:pt>
                <c:pt idx="214">
                  <c:v>2017-Nov</c:v>
                </c:pt>
                <c:pt idx="215">
                  <c:v>2017-Dec</c:v>
                </c:pt>
                <c:pt idx="216">
                  <c:v>2018-Jan</c:v>
                </c:pt>
                <c:pt idx="217">
                  <c:v>2018-Feb</c:v>
                </c:pt>
                <c:pt idx="218">
                  <c:v>2018-Mar</c:v>
                </c:pt>
                <c:pt idx="219">
                  <c:v>2018-Apr</c:v>
                </c:pt>
                <c:pt idx="220">
                  <c:v>2018-May</c:v>
                </c:pt>
                <c:pt idx="221">
                  <c:v>2018-Jun</c:v>
                </c:pt>
              </c:strCache>
            </c:strRef>
          </c:cat>
          <c:val>
            <c:numRef>
              <c:f>'additional info'!$Q$5:$Q$226</c:f>
              <c:numCache>
                <c:formatCode>0</c:formatCode>
                <c:ptCount val="222"/>
                <c:pt idx="1">
                  <c:v>0</c:v>
                </c:pt>
                <c:pt idx="2">
                  <c:v>46</c:v>
                </c:pt>
                <c:pt idx="3">
                  <c:v>42</c:v>
                </c:pt>
                <c:pt idx="4">
                  <c:v>12</c:v>
                </c:pt>
                <c:pt idx="5">
                  <c:v>-20</c:v>
                </c:pt>
                <c:pt idx="6">
                  <c:v>42</c:v>
                </c:pt>
                <c:pt idx="7">
                  <c:v>44</c:v>
                </c:pt>
                <c:pt idx="8">
                  <c:v>21</c:v>
                </c:pt>
                <c:pt idx="9">
                  <c:v>17</c:v>
                </c:pt>
                <c:pt idx="10">
                  <c:v>16</c:v>
                </c:pt>
                <c:pt idx="11">
                  <c:v>36</c:v>
                </c:pt>
                <c:pt idx="12">
                  <c:v>23</c:v>
                </c:pt>
                <c:pt idx="13">
                  <c:v>72</c:v>
                </c:pt>
                <c:pt idx="14">
                  <c:v>36</c:v>
                </c:pt>
                <c:pt idx="15">
                  <c:v>47</c:v>
                </c:pt>
                <c:pt idx="16">
                  <c:v>34</c:v>
                </c:pt>
                <c:pt idx="17">
                  <c:v>86</c:v>
                </c:pt>
                <c:pt idx="18">
                  <c:v>45</c:v>
                </c:pt>
                <c:pt idx="19">
                  <c:v>36</c:v>
                </c:pt>
                <c:pt idx="20">
                  <c:v>34</c:v>
                </c:pt>
                <c:pt idx="21">
                  <c:v>40</c:v>
                </c:pt>
                <c:pt idx="22">
                  <c:v>55</c:v>
                </c:pt>
                <c:pt idx="23">
                  <c:v>37</c:v>
                </c:pt>
                <c:pt idx="24">
                  <c:v>17</c:v>
                </c:pt>
                <c:pt idx="25">
                  <c:v>12</c:v>
                </c:pt>
                <c:pt idx="26">
                  <c:v>43</c:v>
                </c:pt>
                <c:pt idx="27">
                  <c:v>12</c:v>
                </c:pt>
                <c:pt idx="28">
                  <c:v>58</c:v>
                </c:pt>
                <c:pt idx="29">
                  <c:v>35</c:v>
                </c:pt>
                <c:pt idx="30">
                  <c:v>6</c:v>
                </c:pt>
                <c:pt idx="31">
                  <c:v>40</c:v>
                </c:pt>
                <c:pt idx="32">
                  <c:v>-49</c:v>
                </c:pt>
                <c:pt idx="33">
                  <c:v>1</c:v>
                </c:pt>
                <c:pt idx="34">
                  <c:v>21</c:v>
                </c:pt>
                <c:pt idx="35">
                  <c:v>8</c:v>
                </c:pt>
                <c:pt idx="36">
                  <c:v>29</c:v>
                </c:pt>
                <c:pt idx="37">
                  <c:v>-2</c:v>
                </c:pt>
                <c:pt idx="38">
                  <c:v>-16</c:v>
                </c:pt>
                <c:pt idx="39">
                  <c:v>7</c:v>
                </c:pt>
                <c:pt idx="40">
                  <c:v>-12</c:v>
                </c:pt>
                <c:pt idx="41">
                  <c:v>29</c:v>
                </c:pt>
                <c:pt idx="42">
                  <c:v>30</c:v>
                </c:pt>
                <c:pt idx="43">
                  <c:v>-68</c:v>
                </c:pt>
                <c:pt idx="44">
                  <c:v>-50</c:v>
                </c:pt>
                <c:pt idx="45">
                  <c:v>61</c:v>
                </c:pt>
                <c:pt idx="46">
                  <c:v>-9</c:v>
                </c:pt>
                <c:pt idx="47">
                  <c:v>-1</c:v>
                </c:pt>
                <c:pt idx="48">
                  <c:v>0</c:v>
                </c:pt>
                <c:pt idx="49">
                  <c:v>13</c:v>
                </c:pt>
                <c:pt idx="50">
                  <c:v>38</c:v>
                </c:pt>
                <c:pt idx="51">
                  <c:v>4</c:v>
                </c:pt>
                <c:pt idx="52">
                  <c:v>23</c:v>
                </c:pt>
                <c:pt idx="53">
                  <c:v>-13</c:v>
                </c:pt>
                <c:pt idx="54">
                  <c:v>6</c:v>
                </c:pt>
                <c:pt idx="55">
                  <c:v>20</c:v>
                </c:pt>
                <c:pt idx="56">
                  <c:v>9</c:v>
                </c:pt>
                <c:pt idx="57">
                  <c:v>26</c:v>
                </c:pt>
                <c:pt idx="58">
                  <c:v>33</c:v>
                </c:pt>
                <c:pt idx="59">
                  <c:v>0</c:v>
                </c:pt>
                <c:pt idx="60">
                  <c:v>43</c:v>
                </c:pt>
                <c:pt idx="61">
                  <c:v>8</c:v>
                </c:pt>
                <c:pt idx="62">
                  <c:v>-9</c:v>
                </c:pt>
                <c:pt idx="63">
                  <c:v>22</c:v>
                </c:pt>
                <c:pt idx="64">
                  <c:v>18</c:v>
                </c:pt>
                <c:pt idx="65">
                  <c:v>-17</c:v>
                </c:pt>
                <c:pt idx="66">
                  <c:v>99</c:v>
                </c:pt>
                <c:pt idx="67">
                  <c:v>3</c:v>
                </c:pt>
                <c:pt idx="68">
                  <c:v>-19</c:v>
                </c:pt>
                <c:pt idx="69">
                  <c:v>-19</c:v>
                </c:pt>
                <c:pt idx="70">
                  <c:v>26</c:v>
                </c:pt>
                <c:pt idx="71">
                  <c:v>26</c:v>
                </c:pt>
                <c:pt idx="72">
                  <c:v>-26</c:v>
                </c:pt>
                <c:pt idx="73">
                  <c:v>25</c:v>
                </c:pt>
                <c:pt idx="74">
                  <c:v>25</c:v>
                </c:pt>
                <c:pt idx="75">
                  <c:v>16</c:v>
                </c:pt>
                <c:pt idx="76">
                  <c:v>6</c:v>
                </c:pt>
                <c:pt idx="77">
                  <c:v>-6</c:v>
                </c:pt>
                <c:pt idx="78">
                  <c:v>47</c:v>
                </c:pt>
                <c:pt idx="79">
                  <c:v>45</c:v>
                </c:pt>
                <c:pt idx="80">
                  <c:v>72</c:v>
                </c:pt>
                <c:pt idx="81">
                  <c:v>-13</c:v>
                </c:pt>
                <c:pt idx="82">
                  <c:v>17</c:v>
                </c:pt>
                <c:pt idx="83">
                  <c:v>4</c:v>
                </c:pt>
                <c:pt idx="84">
                  <c:v>6</c:v>
                </c:pt>
                <c:pt idx="85">
                  <c:v>35</c:v>
                </c:pt>
                <c:pt idx="86">
                  <c:v>19</c:v>
                </c:pt>
                <c:pt idx="87">
                  <c:v>25</c:v>
                </c:pt>
                <c:pt idx="88">
                  <c:v>17</c:v>
                </c:pt>
                <c:pt idx="89">
                  <c:v>18</c:v>
                </c:pt>
                <c:pt idx="90">
                  <c:v>-34</c:v>
                </c:pt>
                <c:pt idx="91">
                  <c:v>44</c:v>
                </c:pt>
                <c:pt idx="92">
                  <c:v>54</c:v>
                </c:pt>
                <c:pt idx="93">
                  <c:v>21</c:v>
                </c:pt>
                <c:pt idx="94">
                  <c:v>27</c:v>
                </c:pt>
                <c:pt idx="95">
                  <c:v>30</c:v>
                </c:pt>
                <c:pt idx="96">
                  <c:v>30</c:v>
                </c:pt>
                <c:pt idx="97">
                  <c:v>20</c:v>
                </c:pt>
                <c:pt idx="98">
                  <c:v>21</c:v>
                </c:pt>
                <c:pt idx="99">
                  <c:v>4</c:v>
                </c:pt>
                <c:pt idx="100">
                  <c:v>31</c:v>
                </c:pt>
                <c:pt idx="101">
                  <c:v>32</c:v>
                </c:pt>
                <c:pt idx="102">
                  <c:v>43</c:v>
                </c:pt>
                <c:pt idx="103">
                  <c:v>0</c:v>
                </c:pt>
                <c:pt idx="104">
                  <c:v>-32</c:v>
                </c:pt>
                <c:pt idx="105">
                  <c:v>8</c:v>
                </c:pt>
                <c:pt idx="106">
                  <c:v>5</c:v>
                </c:pt>
                <c:pt idx="107">
                  <c:v>-1</c:v>
                </c:pt>
                <c:pt idx="108">
                  <c:v>12</c:v>
                </c:pt>
                <c:pt idx="109">
                  <c:v>-12</c:v>
                </c:pt>
                <c:pt idx="110">
                  <c:v>-18</c:v>
                </c:pt>
                <c:pt idx="111">
                  <c:v>-8</c:v>
                </c:pt>
                <c:pt idx="112">
                  <c:v>2</c:v>
                </c:pt>
                <c:pt idx="113">
                  <c:v>5</c:v>
                </c:pt>
                <c:pt idx="114">
                  <c:v>-67</c:v>
                </c:pt>
                <c:pt idx="115">
                  <c:v>17</c:v>
                </c:pt>
                <c:pt idx="116">
                  <c:v>-87</c:v>
                </c:pt>
                <c:pt idx="117">
                  <c:v>56</c:v>
                </c:pt>
                <c:pt idx="118">
                  <c:v>10</c:v>
                </c:pt>
                <c:pt idx="119">
                  <c:v>-40</c:v>
                </c:pt>
                <c:pt idx="120">
                  <c:v>-20</c:v>
                </c:pt>
                <c:pt idx="121">
                  <c:v>-27</c:v>
                </c:pt>
                <c:pt idx="122">
                  <c:v>-9</c:v>
                </c:pt>
                <c:pt idx="123">
                  <c:v>-10</c:v>
                </c:pt>
                <c:pt idx="124">
                  <c:v>-5</c:v>
                </c:pt>
                <c:pt idx="125">
                  <c:v>-33</c:v>
                </c:pt>
                <c:pt idx="126">
                  <c:v>-29</c:v>
                </c:pt>
                <c:pt idx="127">
                  <c:v>-43</c:v>
                </c:pt>
                <c:pt idx="128">
                  <c:v>-97</c:v>
                </c:pt>
                <c:pt idx="129">
                  <c:v>53</c:v>
                </c:pt>
                <c:pt idx="130">
                  <c:v>-10</c:v>
                </c:pt>
                <c:pt idx="131">
                  <c:v>-25</c:v>
                </c:pt>
                <c:pt idx="132">
                  <c:v>-12</c:v>
                </c:pt>
                <c:pt idx="133">
                  <c:v>-45</c:v>
                </c:pt>
                <c:pt idx="134">
                  <c:v>-24</c:v>
                </c:pt>
                <c:pt idx="135">
                  <c:v>-1</c:v>
                </c:pt>
                <c:pt idx="136">
                  <c:v>-56</c:v>
                </c:pt>
                <c:pt idx="137">
                  <c:v>46</c:v>
                </c:pt>
                <c:pt idx="138">
                  <c:v>-117</c:v>
                </c:pt>
                <c:pt idx="139">
                  <c:v>-20</c:v>
                </c:pt>
                <c:pt idx="140">
                  <c:v>-30</c:v>
                </c:pt>
                <c:pt idx="141">
                  <c:v>11</c:v>
                </c:pt>
                <c:pt idx="142">
                  <c:v>-19</c:v>
                </c:pt>
                <c:pt idx="143">
                  <c:v>-11</c:v>
                </c:pt>
                <c:pt idx="144">
                  <c:v>-5</c:v>
                </c:pt>
                <c:pt idx="145">
                  <c:v>6</c:v>
                </c:pt>
                <c:pt idx="146">
                  <c:v>-4</c:v>
                </c:pt>
                <c:pt idx="147">
                  <c:v>-10</c:v>
                </c:pt>
                <c:pt idx="148">
                  <c:v>-17</c:v>
                </c:pt>
                <c:pt idx="149">
                  <c:v>18</c:v>
                </c:pt>
                <c:pt idx="150">
                  <c:v>-8</c:v>
                </c:pt>
                <c:pt idx="151">
                  <c:v>-2</c:v>
                </c:pt>
                <c:pt idx="152">
                  <c:v>7</c:v>
                </c:pt>
                <c:pt idx="153">
                  <c:v>-24</c:v>
                </c:pt>
                <c:pt idx="154">
                  <c:v>-5</c:v>
                </c:pt>
                <c:pt idx="155">
                  <c:v>7</c:v>
                </c:pt>
                <c:pt idx="156">
                  <c:v>-18</c:v>
                </c:pt>
                <c:pt idx="157">
                  <c:v>12</c:v>
                </c:pt>
                <c:pt idx="158">
                  <c:v>1</c:v>
                </c:pt>
                <c:pt idx="159">
                  <c:v>-1</c:v>
                </c:pt>
                <c:pt idx="160">
                  <c:v>14</c:v>
                </c:pt>
                <c:pt idx="161">
                  <c:v>-20</c:v>
                </c:pt>
                <c:pt idx="162">
                  <c:v>-15</c:v>
                </c:pt>
                <c:pt idx="163">
                  <c:v>23</c:v>
                </c:pt>
                <c:pt idx="164">
                  <c:v>5</c:v>
                </c:pt>
                <c:pt idx="165">
                  <c:v>9</c:v>
                </c:pt>
                <c:pt idx="166">
                  <c:v>6</c:v>
                </c:pt>
                <c:pt idx="167">
                  <c:v>-18</c:v>
                </c:pt>
                <c:pt idx="168">
                  <c:v>-3</c:v>
                </c:pt>
                <c:pt idx="169">
                  <c:v>17</c:v>
                </c:pt>
                <c:pt idx="170">
                  <c:v>9</c:v>
                </c:pt>
                <c:pt idx="171">
                  <c:v>26</c:v>
                </c:pt>
                <c:pt idx="172">
                  <c:v>8</c:v>
                </c:pt>
                <c:pt idx="173">
                  <c:v>28</c:v>
                </c:pt>
                <c:pt idx="174">
                  <c:v>-16</c:v>
                </c:pt>
                <c:pt idx="175">
                  <c:v>-21</c:v>
                </c:pt>
                <c:pt idx="176">
                  <c:v>32</c:v>
                </c:pt>
                <c:pt idx="177">
                  <c:v>22</c:v>
                </c:pt>
                <c:pt idx="178">
                  <c:v>12</c:v>
                </c:pt>
                <c:pt idx="179">
                  <c:v>12</c:v>
                </c:pt>
                <c:pt idx="180">
                  <c:v>8</c:v>
                </c:pt>
                <c:pt idx="181">
                  <c:v>15</c:v>
                </c:pt>
                <c:pt idx="182">
                  <c:v>-12</c:v>
                </c:pt>
                <c:pt idx="183">
                  <c:v>24</c:v>
                </c:pt>
                <c:pt idx="184">
                  <c:v>18</c:v>
                </c:pt>
                <c:pt idx="185">
                  <c:v>-1</c:v>
                </c:pt>
                <c:pt idx="186">
                  <c:v>20</c:v>
                </c:pt>
                <c:pt idx="187">
                  <c:v>36</c:v>
                </c:pt>
                <c:pt idx="188">
                  <c:v>-32</c:v>
                </c:pt>
                <c:pt idx="189">
                  <c:v>21</c:v>
                </c:pt>
                <c:pt idx="190">
                  <c:v>15</c:v>
                </c:pt>
                <c:pt idx="191">
                  <c:v>8</c:v>
                </c:pt>
                <c:pt idx="192">
                  <c:v>20</c:v>
                </c:pt>
                <c:pt idx="193">
                  <c:v>15</c:v>
                </c:pt>
                <c:pt idx="194">
                  <c:v>31</c:v>
                </c:pt>
                <c:pt idx="195">
                  <c:v>5</c:v>
                </c:pt>
                <c:pt idx="196">
                  <c:v>4</c:v>
                </c:pt>
                <c:pt idx="197">
                  <c:v>-9</c:v>
                </c:pt>
                <c:pt idx="198">
                  <c:v>89</c:v>
                </c:pt>
                <c:pt idx="199">
                  <c:v>0</c:v>
                </c:pt>
                <c:pt idx="200">
                  <c:v>21</c:v>
                </c:pt>
                <c:pt idx="201">
                  <c:v>-8</c:v>
                </c:pt>
                <c:pt idx="202">
                  <c:v>2</c:v>
                </c:pt>
                <c:pt idx="203">
                  <c:v>1</c:v>
                </c:pt>
                <c:pt idx="204">
                  <c:v>3</c:v>
                </c:pt>
                <c:pt idx="205">
                  <c:v>0</c:v>
                </c:pt>
                <c:pt idx="206">
                  <c:v>7</c:v>
                </c:pt>
                <c:pt idx="207">
                  <c:v>8</c:v>
                </c:pt>
                <c:pt idx="208">
                  <c:v>-16</c:v>
                </c:pt>
                <c:pt idx="209">
                  <c:v>21</c:v>
                </c:pt>
                <c:pt idx="210">
                  <c:v>0</c:v>
                </c:pt>
                <c:pt idx="211">
                  <c:v>17</c:v>
                </c:pt>
                <c:pt idx="212">
                  <c:v>-2</c:v>
                </c:pt>
                <c:pt idx="213">
                  <c:v>-10</c:v>
                </c:pt>
                <c:pt idx="214">
                  <c:v>3</c:v>
                </c:pt>
                <c:pt idx="215">
                  <c:v>9</c:v>
                </c:pt>
                <c:pt idx="216">
                  <c:v>-14</c:v>
                </c:pt>
                <c:pt idx="217">
                  <c:v>8</c:v>
                </c:pt>
                <c:pt idx="218">
                  <c:v>3</c:v>
                </c:pt>
                <c:pt idx="219">
                  <c:v>0</c:v>
                </c:pt>
                <c:pt idx="220">
                  <c:v>6</c:v>
                </c:pt>
                <c:pt idx="221">
                  <c:v>13</c:v>
                </c:pt>
              </c:numCache>
            </c:numRef>
          </c:val>
          <c:extLst>
            <c:ext xmlns:c16="http://schemas.microsoft.com/office/drawing/2014/chart" uri="{C3380CC4-5D6E-409C-BE32-E72D297353CC}">
              <c16:uniqueId val="{00000000-31E8-46C1-890E-F09CCCE224DC}"/>
            </c:ext>
          </c:extLst>
        </c:ser>
        <c:dLbls>
          <c:showLegendKey val="0"/>
          <c:showVal val="0"/>
          <c:showCatName val="0"/>
          <c:showSerName val="0"/>
          <c:showPercent val="0"/>
          <c:showBubbleSize val="0"/>
        </c:dLbls>
        <c:gapWidth val="27"/>
        <c:overlap val="100"/>
        <c:axId val="499091816"/>
        <c:axId val="503635480"/>
      </c:barChart>
      <c:lineChart>
        <c:grouping val="standard"/>
        <c:varyColors val="0"/>
        <c:ser>
          <c:idx val="1"/>
          <c:order val="1"/>
          <c:tx>
            <c:strRef>
              <c:f>'additional info'!$R$4</c:f>
              <c:strCache>
                <c:ptCount val="1"/>
                <c:pt idx="0">
                  <c:v>3-mo. MA</c:v>
                </c:pt>
              </c:strCache>
            </c:strRef>
          </c:tx>
          <c:spPr>
            <a:ln w="28575" cap="rnd">
              <a:solidFill>
                <a:srgbClr val="00B050"/>
              </a:solidFill>
              <a:round/>
            </a:ln>
            <a:effectLst/>
          </c:spPr>
          <c:marker>
            <c:symbol val="none"/>
          </c:marker>
          <c:cat>
            <c:strRef>
              <c:f>'additional info'!$I$5:$I$226</c:f>
              <c:strCache>
                <c:ptCount val="222"/>
                <c:pt idx="0">
                  <c:v>2000-Jan</c:v>
                </c:pt>
                <c:pt idx="1">
                  <c:v>2000-Feb</c:v>
                </c:pt>
                <c:pt idx="2">
                  <c:v>2000-Mar</c:v>
                </c:pt>
                <c:pt idx="3">
                  <c:v>2000-Apr</c:v>
                </c:pt>
                <c:pt idx="4">
                  <c:v>2000-May</c:v>
                </c:pt>
                <c:pt idx="5">
                  <c:v>2000-Jun</c:v>
                </c:pt>
                <c:pt idx="6">
                  <c:v>2000-Jul</c:v>
                </c:pt>
                <c:pt idx="7">
                  <c:v>2000-Aug</c:v>
                </c:pt>
                <c:pt idx="8">
                  <c:v>2000-Sep</c:v>
                </c:pt>
                <c:pt idx="9">
                  <c:v>2000-Oct</c:v>
                </c:pt>
                <c:pt idx="10">
                  <c:v>2000-Nov</c:v>
                </c:pt>
                <c:pt idx="11">
                  <c:v>2000-Dec</c:v>
                </c:pt>
                <c:pt idx="12">
                  <c:v>2001-Jan</c:v>
                </c:pt>
                <c:pt idx="13">
                  <c:v>2001-Feb</c:v>
                </c:pt>
                <c:pt idx="14">
                  <c:v>2001-Mar</c:v>
                </c:pt>
                <c:pt idx="15">
                  <c:v>2001-Apr</c:v>
                </c:pt>
                <c:pt idx="16">
                  <c:v>2001-May</c:v>
                </c:pt>
                <c:pt idx="17">
                  <c:v>2001-Jun</c:v>
                </c:pt>
                <c:pt idx="18">
                  <c:v>2001-Jul</c:v>
                </c:pt>
                <c:pt idx="19">
                  <c:v>2001-Aug</c:v>
                </c:pt>
                <c:pt idx="20">
                  <c:v>2001-Sep</c:v>
                </c:pt>
                <c:pt idx="21">
                  <c:v>2001-Oct</c:v>
                </c:pt>
                <c:pt idx="22">
                  <c:v>2001-Nov</c:v>
                </c:pt>
                <c:pt idx="23">
                  <c:v>2001-Dec</c:v>
                </c:pt>
                <c:pt idx="24">
                  <c:v>2002-Jan</c:v>
                </c:pt>
                <c:pt idx="25">
                  <c:v>2002-Feb</c:v>
                </c:pt>
                <c:pt idx="26">
                  <c:v>2002-Mar</c:v>
                </c:pt>
                <c:pt idx="27">
                  <c:v>2002-Apr</c:v>
                </c:pt>
                <c:pt idx="28">
                  <c:v>2002-May</c:v>
                </c:pt>
                <c:pt idx="29">
                  <c:v>2002-Jun</c:v>
                </c:pt>
                <c:pt idx="30">
                  <c:v>2002-Jul</c:v>
                </c:pt>
                <c:pt idx="31">
                  <c:v>2002-Aug</c:v>
                </c:pt>
                <c:pt idx="32">
                  <c:v>2002-Sep</c:v>
                </c:pt>
                <c:pt idx="33">
                  <c:v>2002-Oct</c:v>
                </c:pt>
                <c:pt idx="34">
                  <c:v>2002-Nov</c:v>
                </c:pt>
                <c:pt idx="35">
                  <c:v>2002-Dec</c:v>
                </c:pt>
                <c:pt idx="36">
                  <c:v>2003-Jan</c:v>
                </c:pt>
                <c:pt idx="37">
                  <c:v>2003-Feb</c:v>
                </c:pt>
                <c:pt idx="38">
                  <c:v>2003-Mar</c:v>
                </c:pt>
                <c:pt idx="39">
                  <c:v>2003-Apr</c:v>
                </c:pt>
                <c:pt idx="40">
                  <c:v>2003-May</c:v>
                </c:pt>
                <c:pt idx="41">
                  <c:v>2003-Jun</c:v>
                </c:pt>
                <c:pt idx="42">
                  <c:v>2003-Jul</c:v>
                </c:pt>
                <c:pt idx="43">
                  <c:v>2003-Aug</c:v>
                </c:pt>
                <c:pt idx="44">
                  <c:v>2003-Sep</c:v>
                </c:pt>
                <c:pt idx="45">
                  <c:v>2003-Oct</c:v>
                </c:pt>
                <c:pt idx="46">
                  <c:v>2003-Nov</c:v>
                </c:pt>
                <c:pt idx="47">
                  <c:v>2003-Dec</c:v>
                </c:pt>
                <c:pt idx="48">
                  <c:v>2004-Jan</c:v>
                </c:pt>
                <c:pt idx="49">
                  <c:v>2004-Feb</c:v>
                </c:pt>
                <c:pt idx="50">
                  <c:v>2004-Mar</c:v>
                </c:pt>
                <c:pt idx="51">
                  <c:v>2004-Apr</c:v>
                </c:pt>
                <c:pt idx="52">
                  <c:v>2004-May</c:v>
                </c:pt>
                <c:pt idx="53">
                  <c:v>2004-Jun</c:v>
                </c:pt>
                <c:pt idx="54">
                  <c:v>2004-Jul</c:v>
                </c:pt>
                <c:pt idx="55">
                  <c:v>2004-Aug</c:v>
                </c:pt>
                <c:pt idx="56">
                  <c:v>2004-Sep</c:v>
                </c:pt>
                <c:pt idx="57">
                  <c:v>2004-Oct</c:v>
                </c:pt>
                <c:pt idx="58">
                  <c:v>2004-Nov</c:v>
                </c:pt>
                <c:pt idx="59">
                  <c:v>2004-Dec</c:v>
                </c:pt>
                <c:pt idx="60">
                  <c:v>2005-Jan</c:v>
                </c:pt>
                <c:pt idx="61">
                  <c:v>2005-Feb</c:v>
                </c:pt>
                <c:pt idx="62">
                  <c:v>2005-Mar</c:v>
                </c:pt>
                <c:pt idx="63">
                  <c:v>2005-Apr</c:v>
                </c:pt>
                <c:pt idx="64">
                  <c:v>2005-May</c:v>
                </c:pt>
                <c:pt idx="65">
                  <c:v>2005-Jun</c:v>
                </c:pt>
                <c:pt idx="66">
                  <c:v>2005-Jul</c:v>
                </c:pt>
                <c:pt idx="67">
                  <c:v>2005-Aug</c:v>
                </c:pt>
                <c:pt idx="68">
                  <c:v>2005-Sep</c:v>
                </c:pt>
                <c:pt idx="69">
                  <c:v>2005-Oct</c:v>
                </c:pt>
                <c:pt idx="70">
                  <c:v>2005-Nov</c:v>
                </c:pt>
                <c:pt idx="71">
                  <c:v>2005-Dec</c:v>
                </c:pt>
                <c:pt idx="72">
                  <c:v>2006-Jan</c:v>
                </c:pt>
                <c:pt idx="73">
                  <c:v>2006-Feb</c:v>
                </c:pt>
                <c:pt idx="74">
                  <c:v>2006-Mar</c:v>
                </c:pt>
                <c:pt idx="75">
                  <c:v>2006-Apr</c:v>
                </c:pt>
                <c:pt idx="76">
                  <c:v>2006-May</c:v>
                </c:pt>
                <c:pt idx="77">
                  <c:v>2006-Jun</c:v>
                </c:pt>
                <c:pt idx="78">
                  <c:v>2006-Jul</c:v>
                </c:pt>
                <c:pt idx="79">
                  <c:v>2006-Aug</c:v>
                </c:pt>
                <c:pt idx="80">
                  <c:v>2006-Sep</c:v>
                </c:pt>
                <c:pt idx="81">
                  <c:v>2006-Oct</c:v>
                </c:pt>
                <c:pt idx="82">
                  <c:v>2006-Nov</c:v>
                </c:pt>
                <c:pt idx="83">
                  <c:v>2006-Dec</c:v>
                </c:pt>
                <c:pt idx="84">
                  <c:v>2007-Jan</c:v>
                </c:pt>
                <c:pt idx="85">
                  <c:v>2007-Feb</c:v>
                </c:pt>
                <c:pt idx="86">
                  <c:v>2007-Mar</c:v>
                </c:pt>
                <c:pt idx="87">
                  <c:v>2007-Apr</c:v>
                </c:pt>
                <c:pt idx="88">
                  <c:v>2007-May</c:v>
                </c:pt>
                <c:pt idx="89">
                  <c:v>2007-Jun</c:v>
                </c:pt>
                <c:pt idx="90">
                  <c:v>2007-Jul</c:v>
                </c:pt>
                <c:pt idx="91">
                  <c:v>2007-Aug</c:v>
                </c:pt>
                <c:pt idx="92">
                  <c:v>2007-Sep</c:v>
                </c:pt>
                <c:pt idx="93">
                  <c:v>2007-Oct</c:v>
                </c:pt>
                <c:pt idx="94">
                  <c:v>2007-Nov</c:v>
                </c:pt>
                <c:pt idx="95">
                  <c:v>2007-Dec</c:v>
                </c:pt>
                <c:pt idx="96">
                  <c:v>2008-Jan</c:v>
                </c:pt>
                <c:pt idx="97">
                  <c:v>2008-Feb</c:v>
                </c:pt>
                <c:pt idx="98">
                  <c:v>2008-Mar</c:v>
                </c:pt>
                <c:pt idx="99">
                  <c:v>2008-Apr</c:v>
                </c:pt>
                <c:pt idx="100">
                  <c:v>2008-May</c:v>
                </c:pt>
                <c:pt idx="101">
                  <c:v>2008-Jun</c:v>
                </c:pt>
                <c:pt idx="102">
                  <c:v>2008-Jul</c:v>
                </c:pt>
                <c:pt idx="103">
                  <c:v>2008-Aug</c:v>
                </c:pt>
                <c:pt idx="104">
                  <c:v>2008-Sep</c:v>
                </c:pt>
                <c:pt idx="105">
                  <c:v>2008-Oct</c:v>
                </c:pt>
                <c:pt idx="106">
                  <c:v>2008-Nov</c:v>
                </c:pt>
                <c:pt idx="107">
                  <c:v>2008-Dec</c:v>
                </c:pt>
                <c:pt idx="108">
                  <c:v>2009-Jan</c:v>
                </c:pt>
                <c:pt idx="109">
                  <c:v>2009-Feb</c:v>
                </c:pt>
                <c:pt idx="110">
                  <c:v>2009-Mar</c:v>
                </c:pt>
                <c:pt idx="111">
                  <c:v>2009-Apr</c:v>
                </c:pt>
                <c:pt idx="112">
                  <c:v>2009-May</c:v>
                </c:pt>
                <c:pt idx="113">
                  <c:v>2009-Jun</c:v>
                </c:pt>
                <c:pt idx="114">
                  <c:v>2009-Jul</c:v>
                </c:pt>
                <c:pt idx="115">
                  <c:v>2009-Aug</c:v>
                </c:pt>
                <c:pt idx="116">
                  <c:v>2009-Sep</c:v>
                </c:pt>
                <c:pt idx="117">
                  <c:v>2009-Oct</c:v>
                </c:pt>
                <c:pt idx="118">
                  <c:v>2009-Nov</c:v>
                </c:pt>
                <c:pt idx="119">
                  <c:v>2009-Dec</c:v>
                </c:pt>
                <c:pt idx="120">
                  <c:v>2010-Jan</c:v>
                </c:pt>
                <c:pt idx="121">
                  <c:v>2010-Feb</c:v>
                </c:pt>
                <c:pt idx="122">
                  <c:v>2010-Mar</c:v>
                </c:pt>
                <c:pt idx="123">
                  <c:v>2010-Apr</c:v>
                </c:pt>
                <c:pt idx="124">
                  <c:v>2010-May</c:v>
                </c:pt>
                <c:pt idx="125">
                  <c:v>2010-Jun</c:v>
                </c:pt>
                <c:pt idx="126">
                  <c:v>2010-Jul</c:v>
                </c:pt>
                <c:pt idx="127">
                  <c:v>2010-Aug</c:v>
                </c:pt>
                <c:pt idx="128">
                  <c:v>2010-Sep</c:v>
                </c:pt>
                <c:pt idx="129">
                  <c:v>2010-Oct</c:v>
                </c:pt>
                <c:pt idx="130">
                  <c:v>2010-Nov</c:v>
                </c:pt>
                <c:pt idx="131">
                  <c:v>2010-Dec</c:v>
                </c:pt>
                <c:pt idx="132">
                  <c:v>2011-Jan</c:v>
                </c:pt>
                <c:pt idx="133">
                  <c:v>2011-Feb</c:v>
                </c:pt>
                <c:pt idx="134">
                  <c:v>2011-Mar</c:v>
                </c:pt>
                <c:pt idx="135">
                  <c:v>2011-Apr</c:v>
                </c:pt>
                <c:pt idx="136">
                  <c:v>2011-May</c:v>
                </c:pt>
                <c:pt idx="137">
                  <c:v>2011-Jun</c:v>
                </c:pt>
                <c:pt idx="138">
                  <c:v>2011-Jul</c:v>
                </c:pt>
                <c:pt idx="139">
                  <c:v>2011-Aug</c:v>
                </c:pt>
                <c:pt idx="140">
                  <c:v>2011-Sep</c:v>
                </c:pt>
                <c:pt idx="141">
                  <c:v>2011-Oct</c:v>
                </c:pt>
                <c:pt idx="142">
                  <c:v>2011-Nov</c:v>
                </c:pt>
                <c:pt idx="143">
                  <c:v>2011-Dec</c:v>
                </c:pt>
                <c:pt idx="144">
                  <c:v>2012-Jan</c:v>
                </c:pt>
                <c:pt idx="145">
                  <c:v>2012-Feb</c:v>
                </c:pt>
                <c:pt idx="146">
                  <c:v>2012-Mar</c:v>
                </c:pt>
                <c:pt idx="147">
                  <c:v>2012-Apr</c:v>
                </c:pt>
                <c:pt idx="148">
                  <c:v>2012-May</c:v>
                </c:pt>
                <c:pt idx="149">
                  <c:v>2012-Jun</c:v>
                </c:pt>
                <c:pt idx="150">
                  <c:v>2012-Jul</c:v>
                </c:pt>
                <c:pt idx="151">
                  <c:v>2012-Aug</c:v>
                </c:pt>
                <c:pt idx="152">
                  <c:v>2012-Sep</c:v>
                </c:pt>
                <c:pt idx="153">
                  <c:v>2012-Oct</c:v>
                </c:pt>
                <c:pt idx="154">
                  <c:v>2012-Nov</c:v>
                </c:pt>
                <c:pt idx="155">
                  <c:v>2012-Dec</c:v>
                </c:pt>
                <c:pt idx="156">
                  <c:v>2013-Jan</c:v>
                </c:pt>
                <c:pt idx="157">
                  <c:v>2013-Feb</c:v>
                </c:pt>
                <c:pt idx="158">
                  <c:v>2013-Mar</c:v>
                </c:pt>
                <c:pt idx="159">
                  <c:v>2013-Apr</c:v>
                </c:pt>
                <c:pt idx="160">
                  <c:v>2013-May</c:v>
                </c:pt>
                <c:pt idx="161">
                  <c:v>2013-Jun</c:v>
                </c:pt>
                <c:pt idx="162">
                  <c:v>2013-Jul</c:v>
                </c:pt>
                <c:pt idx="163">
                  <c:v>2013-Aug</c:v>
                </c:pt>
                <c:pt idx="164">
                  <c:v>2013-Sep</c:v>
                </c:pt>
                <c:pt idx="165">
                  <c:v>2013-Oct</c:v>
                </c:pt>
                <c:pt idx="166">
                  <c:v>2013-Nov</c:v>
                </c:pt>
                <c:pt idx="167">
                  <c:v>2013-Dec</c:v>
                </c:pt>
                <c:pt idx="168">
                  <c:v>2014-Jan</c:v>
                </c:pt>
                <c:pt idx="169">
                  <c:v>2014-Feb</c:v>
                </c:pt>
                <c:pt idx="170">
                  <c:v>2014-Mar</c:v>
                </c:pt>
                <c:pt idx="171">
                  <c:v>2014-Apr</c:v>
                </c:pt>
                <c:pt idx="172">
                  <c:v>2014-May</c:v>
                </c:pt>
                <c:pt idx="173">
                  <c:v>2014-Jun</c:v>
                </c:pt>
                <c:pt idx="174">
                  <c:v>2014-Jul</c:v>
                </c:pt>
                <c:pt idx="175">
                  <c:v>2014-Aug</c:v>
                </c:pt>
                <c:pt idx="176">
                  <c:v>2014-Sep</c:v>
                </c:pt>
                <c:pt idx="177">
                  <c:v>2014-Oct</c:v>
                </c:pt>
                <c:pt idx="178">
                  <c:v>2014-Nov</c:v>
                </c:pt>
                <c:pt idx="179">
                  <c:v>2014-Dec</c:v>
                </c:pt>
                <c:pt idx="180">
                  <c:v>2015-Jan</c:v>
                </c:pt>
                <c:pt idx="181">
                  <c:v>2015-Feb</c:v>
                </c:pt>
                <c:pt idx="182">
                  <c:v>2015-Mar</c:v>
                </c:pt>
                <c:pt idx="183">
                  <c:v>2015-Apr</c:v>
                </c:pt>
                <c:pt idx="184">
                  <c:v>2015-May</c:v>
                </c:pt>
                <c:pt idx="185">
                  <c:v>2015-Jun</c:v>
                </c:pt>
                <c:pt idx="186">
                  <c:v>2015-Jul</c:v>
                </c:pt>
                <c:pt idx="187">
                  <c:v>2015-Aug</c:v>
                </c:pt>
                <c:pt idx="188">
                  <c:v>2015-Sep</c:v>
                </c:pt>
                <c:pt idx="189">
                  <c:v>2015-Oct</c:v>
                </c:pt>
                <c:pt idx="190">
                  <c:v>2015-Nov</c:v>
                </c:pt>
                <c:pt idx="191">
                  <c:v>2015-Dec</c:v>
                </c:pt>
                <c:pt idx="192">
                  <c:v>2016-Jan</c:v>
                </c:pt>
                <c:pt idx="193">
                  <c:v>2016-Feb</c:v>
                </c:pt>
                <c:pt idx="194">
                  <c:v>2016-Mar</c:v>
                </c:pt>
                <c:pt idx="195">
                  <c:v>2016-Apr</c:v>
                </c:pt>
                <c:pt idx="196">
                  <c:v>2016-May</c:v>
                </c:pt>
                <c:pt idx="197">
                  <c:v>2016-Jun</c:v>
                </c:pt>
                <c:pt idx="198">
                  <c:v>2016-Jul</c:v>
                </c:pt>
                <c:pt idx="199">
                  <c:v>2016-Aug</c:v>
                </c:pt>
                <c:pt idx="200">
                  <c:v>2016-Sep</c:v>
                </c:pt>
                <c:pt idx="201">
                  <c:v>2016-Oct</c:v>
                </c:pt>
                <c:pt idx="202">
                  <c:v>2016-Nov</c:v>
                </c:pt>
                <c:pt idx="203">
                  <c:v>2016-Dec</c:v>
                </c:pt>
                <c:pt idx="204">
                  <c:v>2017-Jan</c:v>
                </c:pt>
                <c:pt idx="205">
                  <c:v>2017-Feb</c:v>
                </c:pt>
                <c:pt idx="206">
                  <c:v>2017-Mar</c:v>
                </c:pt>
                <c:pt idx="207">
                  <c:v>2017-Apr</c:v>
                </c:pt>
                <c:pt idx="208">
                  <c:v>2017-May</c:v>
                </c:pt>
                <c:pt idx="209">
                  <c:v>2017-Jun</c:v>
                </c:pt>
                <c:pt idx="210">
                  <c:v>2017-Jul</c:v>
                </c:pt>
                <c:pt idx="211">
                  <c:v>2017-Aug</c:v>
                </c:pt>
                <c:pt idx="212">
                  <c:v>2017-Sep</c:v>
                </c:pt>
                <c:pt idx="213">
                  <c:v>2017-Oct</c:v>
                </c:pt>
                <c:pt idx="214">
                  <c:v>2017-Nov</c:v>
                </c:pt>
                <c:pt idx="215">
                  <c:v>2017-Dec</c:v>
                </c:pt>
                <c:pt idx="216">
                  <c:v>2018-Jan</c:v>
                </c:pt>
                <c:pt idx="217">
                  <c:v>2018-Feb</c:v>
                </c:pt>
                <c:pt idx="218">
                  <c:v>2018-Mar</c:v>
                </c:pt>
                <c:pt idx="219">
                  <c:v>2018-Apr</c:v>
                </c:pt>
                <c:pt idx="220">
                  <c:v>2018-May</c:v>
                </c:pt>
                <c:pt idx="221">
                  <c:v>2018-Jun</c:v>
                </c:pt>
              </c:strCache>
            </c:strRef>
          </c:cat>
          <c:val>
            <c:numRef>
              <c:f>'additional info'!$R$5:$R$226</c:f>
              <c:numCache>
                <c:formatCode>General</c:formatCode>
                <c:ptCount val="222"/>
                <c:pt idx="4" formatCode="0">
                  <c:v>33.333333333333336</c:v>
                </c:pt>
                <c:pt idx="5">
                  <c:v>11.333333333333334</c:v>
                </c:pt>
                <c:pt idx="6">
                  <c:v>11.333333333333334</c:v>
                </c:pt>
                <c:pt idx="7">
                  <c:v>22</c:v>
                </c:pt>
                <c:pt idx="8">
                  <c:v>35.666666666666664</c:v>
                </c:pt>
                <c:pt idx="9">
                  <c:v>27.333333333333332</c:v>
                </c:pt>
                <c:pt idx="10">
                  <c:v>18</c:v>
                </c:pt>
                <c:pt idx="11">
                  <c:v>23</c:v>
                </c:pt>
                <c:pt idx="12">
                  <c:v>23.25</c:v>
                </c:pt>
                <c:pt idx="13">
                  <c:v>27</c:v>
                </c:pt>
                <c:pt idx="14">
                  <c:v>29.76923076923077</c:v>
                </c:pt>
                <c:pt idx="15">
                  <c:v>29.846153846153847</c:v>
                </c:pt>
                <c:pt idx="16">
                  <c:v>29.23076923076923</c:v>
                </c:pt>
                <c:pt idx="17">
                  <c:v>34.92307692307692</c:v>
                </c:pt>
                <c:pt idx="18">
                  <c:v>39.92307692307692</c:v>
                </c:pt>
                <c:pt idx="19">
                  <c:v>39.46153846153846</c:v>
                </c:pt>
                <c:pt idx="20">
                  <c:v>38.692307692307693</c:v>
                </c:pt>
                <c:pt idx="21">
                  <c:v>40.153846153846153</c:v>
                </c:pt>
                <c:pt idx="22">
                  <c:v>43.07692307692308</c:v>
                </c:pt>
                <c:pt idx="23">
                  <c:v>44.692307692307693</c:v>
                </c:pt>
                <c:pt idx="24">
                  <c:v>43.230769230769234</c:v>
                </c:pt>
                <c:pt idx="25">
                  <c:v>42.384615384615387</c:v>
                </c:pt>
                <c:pt idx="26">
                  <c:v>40.153846153846153</c:v>
                </c:pt>
                <c:pt idx="27">
                  <c:v>38.307692307692307</c:v>
                </c:pt>
                <c:pt idx="28">
                  <c:v>39.153846153846153</c:v>
                </c:pt>
                <c:pt idx="29">
                  <c:v>39.230769230769234</c:v>
                </c:pt>
                <c:pt idx="30">
                  <c:v>33.07692307692308</c:v>
                </c:pt>
                <c:pt idx="31">
                  <c:v>32.692307692307693</c:v>
                </c:pt>
                <c:pt idx="32">
                  <c:v>26.153846153846153</c:v>
                </c:pt>
                <c:pt idx="33">
                  <c:v>23.615384615384617</c:v>
                </c:pt>
                <c:pt idx="34">
                  <c:v>22.153846153846153</c:v>
                </c:pt>
                <c:pt idx="35">
                  <c:v>18.53846153846154</c:v>
                </c:pt>
                <c:pt idx="36">
                  <c:v>17.923076923076923</c:v>
                </c:pt>
                <c:pt idx="37">
                  <c:v>16.46153846153846</c:v>
                </c:pt>
                <c:pt idx="38">
                  <c:v>14.307692307692308</c:v>
                </c:pt>
                <c:pt idx="39">
                  <c:v>11.538461538461538</c:v>
                </c:pt>
                <c:pt idx="40">
                  <c:v>9.6923076923076916</c:v>
                </c:pt>
                <c:pt idx="41">
                  <c:v>7.4615384615384617</c:v>
                </c:pt>
                <c:pt idx="42">
                  <c:v>7.0769230769230766</c:v>
                </c:pt>
                <c:pt idx="43">
                  <c:v>1.3846153846153846</c:v>
                </c:pt>
                <c:pt idx="44">
                  <c:v>-5.5384615384615383</c:v>
                </c:pt>
                <c:pt idx="45">
                  <c:v>2.9230769230769229</c:v>
                </c:pt>
                <c:pt idx="46">
                  <c:v>2.1538461538461537</c:v>
                </c:pt>
                <c:pt idx="47">
                  <c:v>0.46153846153846156</c:v>
                </c:pt>
                <c:pt idx="48">
                  <c:v>-0.15384615384615385</c:v>
                </c:pt>
                <c:pt idx="49">
                  <c:v>-1.3846153846153846</c:v>
                </c:pt>
                <c:pt idx="50">
                  <c:v>1.6923076923076923</c:v>
                </c:pt>
                <c:pt idx="51">
                  <c:v>3.2307692307692308</c:v>
                </c:pt>
                <c:pt idx="52">
                  <c:v>4.4615384615384617</c:v>
                </c:pt>
                <c:pt idx="53">
                  <c:v>4.384615384615385</c:v>
                </c:pt>
                <c:pt idx="54">
                  <c:v>2.6153846153846154</c:v>
                </c:pt>
                <c:pt idx="55">
                  <c:v>1.8461538461538463</c:v>
                </c:pt>
                <c:pt idx="56">
                  <c:v>7.7692307692307692</c:v>
                </c:pt>
                <c:pt idx="57">
                  <c:v>13.615384615384615</c:v>
                </c:pt>
                <c:pt idx="58">
                  <c:v>11.461538461538462</c:v>
                </c:pt>
                <c:pt idx="59">
                  <c:v>12.153846153846153</c:v>
                </c:pt>
                <c:pt idx="60">
                  <c:v>15.538461538461538</c:v>
                </c:pt>
                <c:pt idx="61">
                  <c:v>16.153846153846153</c:v>
                </c:pt>
                <c:pt idx="62">
                  <c:v>14.461538461538462</c:v>
                </c:pt>
                <c:pt idx="63">
                  <c:v>13.23076923076923</c:v>
                </c:pt>
                <c:pt idx="64">
                  <c:v>14.307692307692308</c:v>
                </c:pt>
                <c:pt idx="65">
                  <c:v>11.23076923076923</c:v>
                </c:pt>
                <c:pt idx="66">
                  <c:v>19.846153846153847</c:v>
                </c:pt>
                <c:pt idx="67">
                  <c:v>19.615384615384617</c:v>
                </c:pt>
                <c:pt idx="68">
                  <c:v>16.615384615384617</c:v>
                </c:pt>
                <c:pt idx="69">
                  <c:v>14.461538461538462</c:v>
                </c:pt>
                <c:pt idx="70">
                  <c:v>14.461538461538462</c:v>
                </c:pt>
                <c:pt idx="71">
                  <c:v>13.923076923076923</c:v>
                </c:pt>
                <c:pt idx="72">
                  <c:v>11.923076923076923</c:v>
                </c:pt>
                <c:pt idx="73">
                  <c:v>10.538461538461538</c:v>
                </c:pt>
                <c:pt idx="74">
                  <c:v>11.846153846153847</c:v>
                </c:pt>
                <c:pt idx="75">
                  <c:v>13.76923076923077</c:v>
                </c:pt>
                <c:pt idx="76">
                  <c:v>12.538461538461538</c:v>
                </c:pt>
                <c:pt idx="77">
                  <c:v>10.692307692307692</c:v>
                </c:pt>
                <c:pt idx="78">
                  <c:v>15.615384615384615</c:v>
                </c:pt>
                <c:pt idx="79">
                  <c:v>11.461538461538462</c:v>
                </c:pt>
                <c:pt idx="80">
                  <c:v>16.76923076923077</c:v>
                </c:pt>
                <c:pt idx="81">
                  <c:v>17.23076923076923</c:v>
                </c:pt>
                <c:pt idx="82">
                  <c:v>20</c:v>
                </c:pt>
                <c:pt idx="83">
                  <c:v>18.307692307692307</c:v>
                </c:pt>
                <c:pt idx="84">
                  <c:v>16.76923076923077</c:v>
                </c:pt>
                <c:pt idx="85">
                  <c:v>21.46153846153846</c:v>
                </c:pt>
                <c:pt idx="86">
                  <c:v>21</c:v>
                </c:pt>
                <c:pt idx="87">
                  <c:v>21</c:v>
                </c:pt>
                <c:pt idx="88">
                  <c:v>21.076923076923077</c:v>
                </c:pt>
                <c:pt idx="89">
                  <c:v>22</c:v>
                </c:pt>
                <c:pt idx="90">
                  <c:v>19.846153846153847</c:v>
                </c:pt>
                <c:pt idx="91">
                  <c:v>19.615384615384617</c:v>
                </c:pt>
                <c:pt idx="92">
                  <c:v>20.307692307692307</c:v>
                </c:pt>
                <c:pt idx="93">
                  <c:v>16.384615384615383</c:v>
                </c:pt>
                <c:pt idx="94">
                  <c:v>19.46153846153846</c:v>
                </c:pt>
                <c:pt idx="95">
                  <c:v>20.46153846153846</c:v>
                </c:pt>
                <c:pt idx="96">
                  <c:v>22.46153846153846</c:v>
                </c:pt>
                <c:pt idx="97">
                  <c:v>23.53846153846154</c:v>
                </c:pt>
                <c:pt idx="98">
                  <c:v>22.46153846153846</c:v>
                </c:pt>
                <c:pt idx="99">
                  <c:v>21.307692307692307</c:v>
                </c:pt>
                <c:pt idx="100">
                  <c:v>21.76923076923077</c:v>
                </c:pt>
                <c:pt idx="101">
                  <c:v>22.923076923076923</c:v>
                </c:pt>
                <c:pt idx="102">
                  <c:v>24.846153846153847</c:v>
                </c:pt>
                <c:pt idx="103">
                  <c:v>27.46153846153846</c:v>
                </c:pt>
                <c:pt idx="104">
                  <c:v>21.615384615384617</c:v>
                </c:pt>
                <c:pt idx="105">
                  <c:v>18.076923076923077</c:v>
                </c:pt>
                <c:pt idx="106">
                  <c:v>16.846153846153847</c:v>
                </c:pt>
                <c:pt idx="107">
                  <c:v>14.692307692307692</c:v>
                </c:pt>
                <c:pt idx="108">
                  <c:v>13.307692307692308</c:v>
                </c:pt>
                <c:pt idx="109">
                  <c:v>10.076923076923077</c:v>
                </c:pt>
                <c:pt idx="110">
                  <c:v>7.1538461538461542</c:v>
                </c:pt>
                <c:pt idx="111">
                  <c:v>4.9230769230769234</c:v>
                </c:pt>
                <c:pt idx="112">
                  <c:v>4.7692307692307692</c:v>
                </c:pt>
                <c:pt idx="113">
                  <c:v>2.7692307692307692</c:v>
                </c:pt>
                <c:pt idx="114">
                  <c:v>-4.8461538461538458</c:v>
                </c:pt>
                <c:pt idx="115">
                  <c:v>-6.8461538461538458</c:v>
                </c:pt>
                <c:pt idx="116">
                  <c:v>-13.538461538461538</c:v>
                </c:pt>
                <c:pt idx="117">
                  <c:v>-6.7692307692307692</c:v>
                </c:pt>
                <c:pt idx="118">
                  <c:v>-6.615384615384615</c:v>
                </c:pt>
                <c:pt idx="119">
                  <c:v>-10.076923076923077</c:v>
                </c:pt>
                <c:pt idx="120">
                  <c:v>-11.538461538461538</c:v>
                </c:pt>
                <c:pt idx="121">
                  <c:v>-14.538461538461538</c:v>
                </c:pt>
                <c:pt idx="122">
                  <c:v>-14.307692307692308</c:v>
                </c:pt>
                <c:pt idx="123">
                  <c:v>-13.692307692307692</c:v>
                </c:pt>
                <c:pt idx="124">
                  <c:v>-13.461538461538462</c:v>
                </c:pt>
                <c:pt idx="125">
                  <c:v>-16.153846153846153</c:v>
                </c:pt>
                <c:pt idx="126">
                  <c:v>-18.76923076923077</c:v>
                </c:pt>
                <c:pt idx="127">
                  <c:v>-16.923076923076923</c:v>
                </c:pt>
                <c:pt idx="128">
                  <c:v>-25.692307692307693</c:v>
                </c:pt>
                <c:pt idx="129">
                  <c:v>-14.923076923076923</c:v>
                </c:pt>
                <c:pt idx="130">
                  <c:v>-20</c:v>
                </c:pt>
                <c:pt idx="131">
                  <c:v>-22.692307692307693</c:v>
                </c:pt>
                <c:pt idx="132">
                  <c:v>-20.53846153846154</c:v>
                </c:pt>
                <c:pt idx="133">
                  <c:v>-22.46153846153846</c:v>
                </c:pt>
                <c:pt idx="134">
                  <c:v>-22.23076923076923</c:v>
                </c:pt>
                <c:pt idx="135">
                  <c:v>-21.615384615384617</c:v>
                </c:pt>
                <c:pt idx="136">
                  <c:v>-25.153846153846153</c:v>
                </c:pt>
                <c:pt idx="137">
                  <c:v>-21.23076923076923</c:v>
                </c:pt>
                <c:pt idx="138">
                  <c:v>-27.692307692307693</c:v>
                </c:pt>
                <c:pt idx="139">
                  <c:v>-27</c:v>
                </c:pt>
                <c:pt idx="140">
                  <c:v>-26</c:v>
                </c:pt>
                <c:pt idx="141">
                  <c:v>-17.692307692307693</c:v>
                </c:pt>
                <c:pt idx="142">
                  <c:v>-23.23076923076923</c:v>
                </c:pt>
                <c:pt idx="143">
                  <c:v>-23.307692307692307</c:v>
                </c:pt>
                <c:pt idx="144">
                  <c:v>-21.76923076923077</c:v>
                </c:pt>
                <c:pt idx="145">
                  <c:v>-20.384615384615383</c:v>
                </c:pt>
                <c:pt idx="146">
                  <c:v>-17.23076923076923</c:v>
                </c:pt>
                <c:pt idx="147">
                  <c:v>-16.153846153846153</c:v>
                </c:pt>
                <c:pt idx="148">
                  <c:v>-17.384615384615383</c:v>
                </c:pt>
                <c:pt idx="149">
                  <c:v>-11.692307692307692</c:v>
                </c:pt>
                <c:pt idx="150">
                  <c:v>-15.846153846153847</c:v>
                </c:pt>
                <c:pt idx="151">
                  <c:v>-7</c:v>
                </c:pt>
                <c:pt idx="152">
                  <c:v>-4.9230769230769234</c:v>
                </c:pt>
                <c:pt idx="153">
                  <c:v>-4.4615384615384617</c:v>
                </c:pt>
                <c:pt idx="154">
                  <c:v>-5.6923076923076925</c:v>
                </c:pt>
                <c:pt idx="155">
                  <c:v>-3.6923076923076925</c:v>
                </c:pt>
                <c:pt idx="156">
                  <c:v>-4.2307692307692308</c:v>
                </c:pt>
                <c:pt idx="157">
                  <c:v>-2.9230769230769229</c:v>
                </c:pt>
                <c:pt idx="158">
                  <c:v>-3.3076923076923075</c:v>
                </c:pt>
                <c:pt idx="159">
                  <c:v>-3.0769230769230771</c:v>
                </c:pt>
                <c:pt idx="160">
                  <c:v>-1.2307692307692308</c:v>
                </c:pt>
                <c:pt idx="161">
                  <c:v>-1.4615384615384615</c:v>
                </c:pt>
                <c:pt idx="162">
                  <c:v>-4</c:v>
                </c:pt>
                <c:pt idx="163">
                  <c:v>-1.6153846153846154</c:v>
                </c:pt>
                <c:pt idx="164">
                  <c:v>-1.0769230769230769</c:v>
                </c:pt>
                <c:pt idx="165">
                  <c:v>-0.92307692307692313</c:v>
                </c:pt>
                <c:pt idx="166">
                  <c:v>1.3846153846153846</c:v>
                </c:pt>
                <c:pt idx="167">
                  <c:v>0.38461538461538464</c:v>
                </c:pt>
                <c:pt idx="168">
                  <c:v>-0.38461538461538464</c:v>
                </c:pt>
                <c:pt idx="169">
                  <c:v>2.3076923076923075</c:v>
                </c:pt>
                <c:pt idx="170">
                  <c:v>2.0769230769230771</c:v>
                </c:pt>
                <c:pt idx="171">
                  <c:v>4</c:v>
                </c:pt>
                <c:pt idx="172">
                  <c:v>4.6923076923076925</c:v>
                </c:pt>
                <c:pt idx="173">
                  <c:v>5.7692307692307692</c:v>
                </c:pt>
                <c:pt idx="174">
                  <c:v>6.0769230769230766</c:v>
                </c:pt>
                <c:pt idx="175">
                  <c:v>5.615384615384615</c:v>
                </c:pt>
                <c:pt idx="176">
                  <c:v>6.3076923076923075</c:v>
                </c:pt>
                <c:pt idx="177">
                  <c:v>7.615384615384615</c:v>
                </c:pt>
                <c:pt idx="178">
                  <c:v>7.8461538461538458</c:v>
                </c:pt>
                <c:pt idx="179">
                  <c:v>8.3076923076923084</c:v>
                </c:pt>
                <c:pt idx="180">
                  <c:v>10.307692307692308</c:v>
                </c:pt>
                <c:pt idx="181">
                  <c:v>11.692307692307692</c:v>
                </c:pt>
                <c:pt idx="182">
                  <c:v>9.4615384615384617</c:v>
                </c:pt>
                <c:pt idx="183">
                  <c:v>10.615384615384615</c:v>
                </c:pt>
                <c:pt idx="184">
                  <c:v>10</c:v>
                </c:pt>
                <c:pt idx="185">
                  <c:v>9.3076923076923084</c:v>
                </c:pt>
                <c:pt idx="186">
                  <c:v>8.6923076923076916</c:v>
                </c:pt>
                <c:pt idx="187">
                  <c:v>12.692307692307692</c:v>
                </c:pt>
                <c:pt idx="188">
                  <c:v>11.846153846153847</c:v>
                </c:pt>
                <c:pt idx="189">
                  <c:v>11</c:v>
                </c:pt>
                <c:pt idx="190">
                  <c:v>10.461538461538462</c:v>
                </c:pt>
                <c:pt idx="191">
                  <c:v>10.153846153846153</c:v>
                </c:pt>
                <c:pt idx="192">
                  <c:v>10.76923076923077</c:v>
                </c:pt>
                <c:pt idx="193">
                  <c:v>11.307692307692308</c:v>
                </c:pt>
                <c:pt idx="194">
                  <c:v>12.538461538461538</c:v>
                </c:pt>
                <c:pt idx="195">
                  <c:v>13.846153846153847</c:v>
                </c:pt>
                <c:pt idx="196">
                  <c:v>12.307692307692308</c:v>
                </c:pt>
                <c:pt idx="197">
                  <c:v>10.23076923076923</c:v>
                </c:pt>
                <c:pt idx="198">
                  <c:v>17.153846153846153</c:v>
                </c:pt>
                <c:pt idx="199">
                  <c:v>15.615384615384615</c:v>
                </c:pt>
                <c:pt idx="200">
                  <c:v>14.461538461538462</c:v>
                </c:pt>
                <c:pt idx="201">
                  <c:v>16.307692307692307</c:v>
                </c:pt>
                <c:pt idx="202">
                  <c:v>14.846153846153847</c:v>
                </c:pt>
                <c:pt idx="203">
                  <c:v>13.76923076923077</c:v>
                </c:pt>
                <c:pt idx="204">
                  <c:v>13.384615384615385</c:v>
                </c:pt>
                <c:pt idx="205">
                  <c:v>11.846153846153847</c:v>
                </c:pt>
                <c:pt idx="206">
                  <c:v>11.23076923076923</c:v>
                </c:pt>
                <c:pt idx="207">
                  <c:v>9.4615384615384617</c:v>
                </c:pt>
                <c:pt idx="208">
                  <c:v>7.8461538461538458</c:v>
                </c:pt>
                <c:pt idx="209">
                  <c:v>9.1538461538461533</c:v>
                </c:pt>
                <c:pt idx="210">
                  <c:v>9.8461538461538467</c:v>
                </c:pt>
                <c:pt idx="211">
                  <c:v>4.3076923076923075</c:v>
                </c:pt>
                <c:pt idx="212">
                  <c:v>4.1538461538461542</c:v>
                </c:pt>
                <c:pt idx="213">
                  <c:v>1.7692307692307692</c:v>
                </c:pt>
                <c:pt idx="214">
                  <c:v>2.6153846153846154</c:v>
                </c:pt>
                <c:pt idx="215">
                  <c:v>3.1538461538461537</c:v>
                </c:pt>
                <c:pt idx="216">
                  <c:v>2</c:v>
                </c:pt>
                <c:pt idx="217">
                  <c:v>2.3846153846153846</c:v>
                </c:pt>
                <c:pt idx="218">
                  <c:v>2.6153846153846154</c:v>
                </c:pt>
                <c:pt idx="219">
                  <c:v>2.0769230769230771</c:v>
                </c:pt>
                <c:pt idx="220">
                  <c:v>1.9230769230769231</c:v>
                </c:pt>
                <c:pt idx="221">
                  <c:v>4.1538461538461542</c:v>
                </c:pt>
              </c:numCache>
            </c:numRef>
          </c:val>
          <c:smooth val="0"/>
          <c:extLst>
            <c:ext xmlns:c16="http://schemas.microsoft.com/office/drawing/2014/chart" uri="{C3380CC4-5D6E-409C-BE32-E72D297353CC}">
              <c16:uniqueId val="{00000001-31E8-46C1-890E-F09CCCE224DC}"/>
            </c:ext>
          </c:extLst>
        </c:ser>
        <c:dLbls>
          <c:showLegendKey val="0"/>
          <c:showVal val="0"/>
          <c:showCatName val="0"/>
          <c:showSerName val="0"/>
          <c:showPercent val="0"/>
          <c:showBubbleSize val="0"/>
        </c:dLbls>
        <c:marker val="1"/>
        <c:smooth val="0"/>
        <c:axId val="499091816"/>
        <c:axId val="503635480"/>
      </c:lineChart>
      <c:dateAx>
        <c:axId val="49909181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635480"/>
        <c:crosses val="autoZero"/>
        <c:auto val="0"/>
        <c:lblOffset val="100"/>
        <c:baseTimeUnit val="days"/>
        <c:majorUnit val="12"/>
        <c:minorUnit val="4"/>
      </c:dateAx>
      <c:valAx>
        <c:axId val="503635480"/>
        <c:scaling>
          <c:orientation val="minMax"/>
          <c:max val="100"/>
          <c:min val="-12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0918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Change</a:t>
            </a:r>
            <a:r>
              <a:rPr lang="en-US" baseline="0"/>
              <a:t> in State and Local Real Investment (Percent)</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S&amp;L Real Structures Spending Growth (%)</c:v>
          </c:tx>
          <c:spPr>
            <a:solidFill>
              <a:srgbClr val="00B0F0"/>
            </a:solidFill>
            <a:ln>
              <a:noFill/>
            </a:ln>
            <a:effectLst/>
          </c:spPr>
          <c:invertIfNegative val="0"/>
          <c:cat>
            <c:strRef>
              <c:f>'additional info'!$B$7:$B$130</c:f>
              <c:strCache>
                <c:ptCount val="43"/>
                <c:pt idx="0">
                  <c:v>.FRQ</c:v>
                </c:pt>
                <c:pt idx="1">
                  <c:v>2008:Q1</c:v>
                </c:pt>
                <c:pt idx="2">
                  <c:v>2008:Q2</c:v>
                </c:pt>
                <c:pt idx="3">
                  <c:v>2008:Q3</c:v>
                </c:pt>
                <c:pt idx="4">
                  <c:v>2008:Q4</c:v>
                </c:pt>
                <c:pt idx="5">
                  <c:v>2009:Q1</c:v>
                </c:pt>
                <c:pt idx="6">
                  <c:v>2009:Q2</c:v>
                </c:pt>
                <c:pt idx="7">
                  <c:v>2009:Q3</c:v>
                </c:pt>
                <c:pt idx="8">
                  <c:v>2009:Q4</c:v>
                </c:pt>
                <c:pt idx="9">
                  <c:v>2010:Q1</c:v>
                </c:pt>
                <c:pt idx="10">
                  <c:v>2010:Q2</c:v>
                </c:pt>
                <c:pt idx="11">
                  <c:v>2010:Q3</c:v>
                </c:pt>
                <c:pt idx="12">
                  <c:v>2010:Q4</c:v>
                </c:pt>
                <c:pt idx="13">
                  <c:v>2011:Q1</c:v>
                </c:pt>
                <c:pt idx="14">
                  <c:v>2011:Q2</c:v>
                </c:pt>
                <c:pt idx="15">
                  <c:v>2011:Q3</c:v>
                </c:pt>
                <c:pt idx="16">
                  <c:v>2011:Q4</c:v>
                </c:pt>
                <c:pt idx="17">
                  <c:v>2012:Q1</c:v>
                </c:pt>
                <c:pt idx="18">
                  <c:v>2012:Q2</c:v>
                </c:pt>
                <c:pt idx="19">
                  <c:v>2012:Q3</c:v>
                </c:pt>
                <c:pt idx="20">
                  <c:v>2012:Q4</c:v>
                </c:pt>
                <c:pt idx="21">
                  <c:v>2013:Q1</c:v>
                </c:pt>
                <c:pt idx="22">
                  <c:v>2013:Q2</c:v>
                </c:pt>
                <c:pt idx="23">
                  <c:v>2013:Q3</c:v>
                </c:pt>
                <c:pt idx="24">
                  <c:v>2013:Q4</c:v>
                </c:pt>
                <c:pt idx="25">
                  <c:v>2014:Q1</c:v>
                </c:pt>
                <c:pt idx="26">
                  <c:v>2014:Q2</c:v>
                </c:pt>
                <c:pt idx="27">
                  <c:v>2014:Q3</c:v>
                </c:pt>
                <c:pt idx="28">
                  <c:v>2014:Q4</c:v>
                </c:pt>
                <c:pt idx="29">
                  <c:v>2015:Q1</c:v>
                </c:pt>
                <c:pt idx="30">
                  <c:v>2015:Q2</c:v>
                </c:pt>
                <c:pt idx="31">
                  <c:v>2015:Q3</c:v>
                </c:pt>
                <c:pt idx="32">
                  <c:v>2015:Q4</c:v>
                </c:pt>
                <c:pt idx="33">
                  <c:v>2016:Q1</c:v>
                </c:pt>
                <c:pt idx="34">
                  <c:v>2016:Q2</c:v>
                </c:pt>
                <c:pt idx="35">
                  <c:v>2016:Q3</c:v>
                </c:pt>
                <c:pt idx="36">
                  <c:v>2016:Q4</c:v>
                </c:pt>
                <c:pt idx="37">
                  <c:v>2017:Q1</c:v>
                </c:pt>
                <c:pt idx="38">
                  <c:v>2017:Q2</c:v>
                </c:pt>
                <c:pt idx="39">
                  <c:v>2017:Q3</c:v>
                </c:pt>
                <c:pt idx="40">
                  <c:v>2017:Q4</c:v>
                </c:pt>
                <c:pt idx="41">
                  <c:v>2018:Q1</c:v>
                </c:pt>
                <c:pt idx="42">
                  <c:v>2018:Q2</c:v>
                </c:pt>
              </c:strCache>
            </c:strRef>
          </c:cat>
          <c:val>
            <c:numRef>
              <c:f>'additional info'!$E$7:$E$48</c:f>
              <c:numCache>
                <c:formatCode>General</c:formatCode>
                <c:ptCount val="42"/>
                <c:pt idx="0">
                  <c:v>0</c:v>
                </c:pt>
                <c:pt idx="1">
                  <c:v>0</c:v>
                </c:pt>
                <c:pt idx="2">
                  <c:v>5.377456049638063E-2</c:v>
                </c:pt>
                <c:pt idx="3">
                  <c:v>2.7210884353738862E-3</c:v>
                </c:pt>
                <c:pt idx="4">
                  <c:v>-6.7980965329707654E-2</c:v>
                </c:pt>
                <c:pt idx="5">
                  <c:v>-6.9156293222683018E-3</c:v>
                </c:pt>
                <c:pt idx="6">
                  <c:v>8.3131278143401488E-2</c:v>
                </c:pt>
                <c:pt idx="7">
                  <c:v>-1.9002375296911733E-2</c:v>
                </c:pt>
                <c:pt idx="8">
                  <c:v>-0.14865325605182456</c:v>
                </c:pt>
                <c:pt idx="9">
                  <c:v>-0.12464589235127432</c:v>
                </c:pt>
                <c:pt idx="10">
                  <c:v>0.1549707602339172</c:v>
                </c:pt>
                <c:pt idx="11">
                  <c:v>1.9704433497537366E-2</c:v>
                </c:pt>
                <c:pt idx="12">
                  <c:v>-0.15546218487394992</c:v>
                </c:pt>
                <c:pt idx="13">
                  <c:v>-0.12823315118397094</c:v>
                </c:pt>
                <c:pt idx="14">
                  <c:v>-6.473466315393317E-2</c:v>
                </c:pt>
                <c:pt idx="15">
                  <c:v>-4.284621270084088E-2</c:v>
                </c:pt>
                <c:pt idx="16">
                  <c:v>-1.0827532869297052E-2</c:v>
                </c:pt>
                <c:pt idx="17">
                  <c:v>-0.13958898797983688</c:v>
                </c:pt>
                <c:pt idx="18">
                  <c:v>-4.4997991161109141E-2</c:v>
                </c:pt>
                <c:pt idx="19">
                  <c:v>-0.12352702153596073</c:v>
                </c:pt>
                <c:pt idx="20">
                  <c:v>-0.13752620545073357</c:v>
                </c:pt>
                <c:pt idx="21">
                  <c:v>-3.4737299174989023E-2</c:v>
                </c:pt>
                <c:pt idx="22">
                  <c:v>8.7604029785373072E-3</c:v>
                </c:pt>
                <c:pt idx="23">
                  <c:v>0</c:v>
                </c:pt>
                <c:pt idx="24">
                  <c:v>-5.4195804195804609E-2</c:v>
                </c:pt>
                <c:pt idx="25">
                  <c:v>-5.1395657953034579E-2</c:v>
                </c:pt>
                <c:pt idx="26">
                  <c:v>8.6175942549370887E-2</c:v>
                </c:pt>
                <c:pt idx="27">
                  <c:v>1.2302284710018263E-2</c:v>
                </c:pt>
                <c:pt idx="28">
                  <c:v>2.8033289531318673E-2</c:v>
                </c:pt>
                <c:pt idx="29">
                  <c:v>-2.609830361026555E-2</c:v>
                </c:pt>
                <c:pt idx="30">
                  <c:v>0.18914185639229419</c:v>
                </c:pt>
                <c:pt idx="31">
                  <c:v>1.0033444816054171E-2</c:v>
                </c:pt>
                <c:pt idx="32">
                  <c:v>-0.16513761467889898</c:v>
                </c:pt>
                <c:pt idx="33">
                  <c:v>0.16702914310569827</c:v>
                </c:pt>
                <c:pt idx="34">
                  <c:v>-0.16868475991649268</c:v>
                </c:pt>
                <c:pt idx="35">
                  <c:v>-0.12554489973844829</c:v>
                </c:pt>
                <c:pt idx="36">
                  <c:v>4.5004500450045448E-2</c:v>
                </c:pt>
                <c:pt idx="37">
                  <c:v>-2.3141967067200397E-2</c:v>
                </c:pt>
                <c:pt idx="38">
                  <c:v>-0.18979409131602498</c:v>
                </c:pt>
                <c:pt idx="39">
                  <c:v>-4.3233082706767068E-2</c:v>
                </c:pt>
                <c:pt idx="40">
                  <c:v>0.19002375296912088</c:v>
                </c:pt>
                <c:pt idx="41">
                  <c:v>-2.9024943310657303E-2</c:v>
                </c:pt>
              </c:numCache>
            </c:numRef>
          </c:val>
          <c:extLst>
            <c:ext xmlns:c16="http://schemas.microsoft.com/office/drawing/2014/chart" uri="{C3380CC4-5D6E-409C-BE32-E72D297353CC}">
              <c16:uniqueId val="{00000000-40FD-4411-9132-8D3C7BEA1281}"/>
            </c:ext>
          </c:extLst>
        </c:ser>
        <c:dLbls>
          <c:showLegendKey val="0"/>
          <c:showVal val="0"/>
          <c:showCatName val="0"/>
          <c:showSerName val="0"/>
          <c:showPercent val="0"/>
          <c:showBubbleSize val="0"/>
        </c:dLbls>
        <c:gapWidth val="21"/>
        <c:axId val="506291984"/>
        <c:axId val="506280504"/>
      </c:barChart>
      <c:lineChart>
        <c:grouping val="standard"/>
        <c:varyColors val="0"/>
        <c:ser>
          <c:idx val="1"/>
          <c:order val="1"/>
          <c:tx>
            <c:v>4-Quarter Moving Average</c:v>
          </c:tx>
          <c:spPr>
            <a:ln w="28575" cap="rnd">
              <a:solidFill>
                <a:srgbClr val="002060"/>
              </a:solidFill>
              <a:round/>
            </a:ln>
            <a:effectLst/>
          </c:spPr>
          <c:marker>
            <c:symbol val="none"/>
          </c:marker>
          <c:cat>
            <c:strRef>
              <c:f>'additional info'!$B$7:$B$130</c:f>
              <c:strCache>
                <c:ptCount val="43"/>
                <c:pt idx="0">
                  <c:v>.FRQ</c:v>
                </c:pt>
                <c:pt idx="1">
                  <c:v>2008:Q1</c:v>
                </c:pt>
                <c:pt idx="2">
                  <c:v>2008:Q2</c:v>
                </c:pt>
                <c:pt idx="3">
                  <c:v>2008:Q3</c:v>
                </c:pt>
                <c:pt idx="4">
                  <c:v>2008:Q4</c:v>
                </c:pt>
                <c:pt idx="5">
                  <c:v>2009:Q1</c:v>
                </c:pt>
                <c:pt idx="6">
                  <c:v>2009:Q2</c:v>
                </c:pt>
                <c:pt idx="7">
                  <c:v>2009:Q3</c:v>
                </c:pt>
                <c:pt idx="8">
                  <c:v>2009:Q4</c:v>
                </c:pt>
                <c:pt idx="9">
                  <c:v>2010:Q1</c:v>
                </c:pt>
                <c:pt idx="10">
                  <c:v>2010:Q2</c:v>
                </c:pt>
                <c:pt idx="11">
                  <c:v>2010:Q3</c:v>
                </c:pt>
                <c:pt idx="12">
                  <c:v>2010:Q4</c:v>
                </c:pt>
                <c:pt idx="13">
                  <c:v>2011:Q1</c:v>
                </c:pt>
                <c:pt idx="14">
                  <c:v>2011:Q2</c:v>
                </c:pt>
                <c:pt idx="15">
                  <c:v>2011:Q3</c:v>
                </c:pt>
                <c:pt idx="16">
                  <c:v>2011:Q4</c:v>
                </c:pt>
                <c:pt idx="17">
                  <c:v>2012:Q1</c:v>
                </c:pt>
                <c:pt idx="18">
                  <c:v>2012:Q2</c:v>
                </c:pt>
                <c:pt idx="19">
                  <c:v>2012:Q3</c:v>
                </c:pt>
                <c:pt idx="20">
                  <c:v>2012:Q4</c:v>
                </c:pt>
                <c:pt idx="21">
                  <c:v>2013:Q1</c:v>
                </c:pt>
                <c:pt idx="22">
                  <c:v>2013:Q2</c:v>
                </c:pt>
                <c:pt idx="23">
                  <c:v>2013:Q3</c:v>
                </c:pt>
                <c:pt idx="24">
                  <c:v>2013:Q4</c:v>
                </c:pt>
                <c:pt idx="25">
                  <c:v>2014:Q1</c:v>
                </c:pt>
                <c:pt idx="26">
                  <c:v>2014:Q2</c:v>
                </c:pt>
                <c:pt idx="27">
                  <c:v>2014:Q3</c:v>
                </c:pt>
                <c:pt idx="28">
                  <c:v>2014:Q4</c:v>
                </c:pt>
                <c:pt idx="29">
                  <c:v>2015:Q1</c:v>
                </c:pt>
                <c:pt idx="30">
                  <c:v>2015:Q2</c:v>
                </c:pt>
                <c:pt idx="31">
                  <c:v>2015:Q3</c:v>
                </c:pt>
                <c:pt idx="32">
                  <c:v>2015:Q4</c:v>
                </c:pt>
                <c:pt idx="33">
                  <c:v>2016:Q1</c:v>
                </c:pt>
                <c:pt idx="34">
                  <c:v>2016:Q2</c:v>
                </c:pt>
                <c:pt idx="35">
                  <c:v>2016:Q3</c:v>
                </c:pt>
                <c:pt idx="36">
                  <c:v>2016:Q4</c:v>
                </c:pt>
                <c:pt idx="37">
                  <c:v>2017:Q1</c:v>
                </c:pt>
                <c:pt idx="38">
                  <c:v>2017:Q2</c:v>
                </c:pt>
                <c:pt idx="39">
                  <c:v>2017:Q3</c:v>
                </c:pt>
                <c:pt idx="40">
                  <c:v>2017:Q4</c:v>
                </c:pt>
                <c:pt idx="41">
                  <c:v>2018:Q1</c:v>
                </c:pt>
                <c:pt idx="42">
                  <c:v>2018:Q2</c:v>
                </c:pt>
              </c:strCache>
            </c:strRef>
          </c:cat>
          <c:val>
            <c:numRef>
              <c:f>'additional info'!$F$7:$F$48</c:f>
              <c:numCache>
                <c:formatCode>General</c:formatCode>
                <c:ptCount val="42"/>
                <c:pt idx="0">
                  <c:v>0</c:v>
                </c:pt>
                <c:pt idx="4">
                  <c:v>0</c:v>
                </c:pt>
                <c:pt idx="5">
                  <c:v>-4.60023643005536E-3</c:v>
                </c:pt>
                <c:pt idx="6">
                  <c:v>2.7389429816998545E-3</c:v>
                </c:pt>
                <c:pt idx="7">
                  <c:v>-2.6919229513715504E-3</c:v>
                </c:pt>
                <c:pt idx="8">
                  <c:v>-2.2859995631900776E-2</c:v>
                </c:pt>
                <c:pt idx="9">
                  <c:v>-5.2292561389152281E-2</c:v>
                </c:pt>
                <c:pt idx="10">
                  <c:v>-3.4332690866523352E-2</c:v>
                </c:pt>
                <c:pt idx="11">
                  <c:v>-2.4655988667911077E-2</c:v>
                </c:pt>
                <c:pt idx="12">
                  <c:v>-2.6358220873442417E-2</c:v>
                </c:pt>
                <c:pt idx="13">
                  <c:v>-2.7255035581616571E-2</c:v>
                </c:pt>
                <c:pt idx="14">
                  <c:v>-8.2181391428579165E-2</c:v>
                </c:pt>
                <c:pt idx="15">
                  <c:v>-9.7819052978173726E-2</c:v>
                </c:pt>
                <c:pt idx="16">
                  <c:v>-6.166038997701051E-2</c:v>
                </c:pt>
                <c:pt idx="17">
                  <c:v>-6.4499349175976994E-2</c:v>
                </c:pt>
                <c:pt idx="18">
                  <c:v>-5.9565181177770987E-2</c:v>
                </c:pt>
                <c:pt idx="19">
                  <c:v>-7.9735383386550951E-2</c:v>
                </c:pt>
                <c:pt idx="20">
                  <c:v>-0.11141005153191008</c:v>
                </c:pt>
                <c:pt idx="21">
                  <c:v>-8.5197129330698118E-2</c:v>
                </c:pt>
                <c:pt idx="22">
                  <c:v>-7.1757530795786506E-2</c:v>
                </c:pt>
                <c:pt idx="23">
                  <c:v>-4.0875775411796322E-2</c:v>
                </c:pt>
                <c:pt idx="24">
                  <c:v>-2.0043175098064081E-2</c:v>
                </c:pt>
                <c:pt idx="25">
                  <c:v>-2.420776479257547E-2</c:v>
                </c:pt>
                <c:pt idx="26">
                  <c:v>-4.8538798998670751E-3</c:v>
                </c:pt>
                <c:pt idx="27">
                  <c:v>-1.7783087223625094E-3</c:v>
                </c:pt>
                <c:pt idx="28">
                  <c:v>1.8778964709418311E-2</c:v>
                </c:pt>
                <c:pt idx="29">
                  <c:v>2.5103303295110568E-2</c:v>
                </c:pt>
                <c:pt idx="30">
                  <c:v>5.0844781755841395E-2</c:v>
                </c:pt>
                <c:pt idx="31">
                  <c:v>5.0277571782350372E-2</c:v>
                </c:pt>
                <c:pt idx="32">
                  <c:v>1.9848457297959587E-3</c:v>
                </c:pt>
                <c:pt idx="33">
                  <c:v>5.0266707408786915E-2</c:v>
                </c:pt>
                <c:pt idx="34">
                  <c:v>-3.9189946668409803E-2</c:v>
                </c:pt>
                <c:pt idx="35">
                  <c:v>-7.3084532807035418E-2</c:v>
                </c:pt>
                <c:pt idx="36">
                  <c:v>-2.0549004024799311E-2</c:v>
                </c:pt>
                <c:pt idx="37">
                  <c:v>-6.8091781568023979E-2</c:v>
                </c:pt>
                <c:pt idx="38">
                  <c:v>-7.3369114417907055E-2</c:v>
                </c:pt>
                <c:pt idx="39">
                  <c:v>-5.279116015998675E-2</c:v>
                </c:pt>
                <c:pt idx="40">
                  <c:v>-1.6536347030217891E-2</c:v>
                </c:pt>
                <c:pt idx="41">
                  <c:v>-1.8007091091082117E-2</c:v>
                </c:pt>
              </c:numCache>
            </c:numRef>
          </c:val>
          <c:smooth val="0"/>
          <c:extLst>
            <c:ext xmlns:c16="http://schemas.microsoft.com/office/drawing/2014/chart" uri="{C3380CC4-5D6E-409C-BE32-E72D297353CC}">
              <c16:uniqueId val="{00000001-40FD-4411-9132-8D3C7BEA1281}"/>
            </c:ext>
          </c:extLst>
        </c:ser>
        <c:dLbls>
          <c:showLegendKey val="0"/>
          <c:showVal val="0"/>
          <c:showCatName val="0"/>
          <c:showSerName val="0"/>
          <c:showPercent val="0"/>
          <c:showBubbleSize val="0"/>
        </c:dLbls>
        <c:marker val="1"/>
        <c:smooth val="0"/>
        <c:axId val="506291984"/>
        <c:axId val="506280504"/>
      </c:lineChart>
      <c:dateAx>
        <c:axId val="50629198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280504"/>
        <c:crosses val="autoZero"/>
        <c:auto val="0"/>
        <c:lblOffset val="100"/>
        <c:baseTimeUnit val="days"/>
      </c:dateAx>
      <c:valAx>
        <c:axId val="506280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29198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Change in Federal</a:t>
            </a:r>
            <a:r>
              <a:rPr lang="en-US" baseline="0"/>
              <a:t> Employment (Thousands)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'additional info'!$T$4</c:f>
              <c:strCache>
                <c:ptCount val="1"/>
                <c:pt idx="0">
                  <c:v>Federal Employees (Ex. Postal, Temp)</c:v>
                </c:pt>
              </c:strCache>
            </c:strRef>
          </c:tx>
          <c:spPr>
            <a:solidFill>
              <a:srgbClr val="92D050"/>
            </a:solidFill>
            <a:ln>
              <a:noFill/>
            </a:ln>
            <a:effectLst/>
          </c:spPr>
          <c:invertIfNegative val="0"/>
          <c:cat>
            <c:strRef>
              <c:f>'additional info'!$I$5:$I$226</c:f>
              <c:strCache>
                <c:ptCount val="222"/>
                <c:pt idx="0">
                  <c:v>2000-Jan</c:v>
                </c:pt>
                <c:pt idx="1">
                  <c:v>2000-Feb</c:v>
                </c:pt>
                <c:pt idx="2">
                  <c:v>2000-Mar</c:v>
                </c:pt>
                <c:pt idx="3">
                  <c:v>2000-Apr</c:v>
                </c:pt>
                <c:pt idx="4">
                  <c:v>2000-May</c:v>
                </c:pt>
                <c:pt idx="5">
                  <c:v>2000-Jun</c:v>
                </c:pt>
                <c:pt idx="6">
                  <c:v>2000-Jul</c:v>
                </c:pt>
                <c:pt idx="7">
                  <c:v>2000-Aug</c:v>
                </c:pt>
                <c:pt idx="8">
                  <c:v>2000-Sep</c:v>
                </c:pt>
                <c:pt idx="9">
                  <c:v>2000-Oct</c:v>
                </c:pt>
                <c:pt idx="10">
                  <c:v>2000-Nov</c:v>
                </c:pt>
                <c:pt idx="11">
                  <c:v>2000-Dec</c:v>
                </c:pt>
                <c:pt idx="12">
                  <c:v>2001-Jan</c:v>
                </c:pt>
                <c:pt idx="13">
                  <c:v>2001-Feb</c:v>
                </c:pt>
                <c:pt idx="14">
                  <c:v>2001-Mar</c:v>
                </c:pt>
                <c:pt idx="15">
                  <c:v>2001-Apr</c:v>
                </c:pt>
                <c:pt idx="16">
                  <c:v>2001-May</c:v>
                </c:pt>
                <c:pt idx="17">
                  <c:v>2001-Jun</c:v>
                </c:pt>
                <c:pt idx="18">
                  <c:v>2001-Jul</c:v>
                </c:pt>
                <c:pt idx="19">
                  <c:v>2001-Aug</c:v>
                </c:pt>
                <c:pt idx="20">
                  <c:v>2001-Sep</c:v>
                </c:pt>
                <c:pt idx="21">
                  <c:v>2001-Oct</c:v>
                </c:pt>
                <c:pt idx="22">
                  <c:v>2001-Nov</c:v>
                </c:pt>
                <c:pt idx="23">
                  <c:v>2001-Dec</c:v>
                </c:pt>
                <c:pt idx="24">
                  <c:v>2002-Jan</c:v>
                </c:pt>
                <c:pt idx="25">
                  <c:v>2002-Feb</c:v>
                </c:pt>
                <c:pt idx="26">
                  <c:v>2002-Mar</c:v>
                </c:pt>
                <c:pt idx="27">
                  <c:v>2002-Apr</c:v>
                </c:pt>
                <c:pt idx="28">
                  <c:v>2002-May</c:v>
                </c:pt>
                <c:pt idx="29">
                  <c:v>2002-Jun</c:v>
                </c:pt>
                <c:pt idx="30">
                  <c:v>2002-Jul</c:v>
                </c:pt>
                <c:pt idx="31">
                  <c:v>2002-Aug</c:v>
                </c:pt>
                <c:pt idx="32">
                  <c:v>2002-Sep</c:v>
                </c:pt>
                <c:pt idx="33">
                  <c:v>2002-Oct</c:v>
                </c:pt>
                <c:pt idx="34">
                  <c:v>2002-Nov</c:v>
                </c:pt>
                <c:pt idx="35">
                  <c:v>2002-Dec</c:v>
                </c:pt>
                <c:pt idx="36">
                  <c:v>2003-Jan</c:v>
                </c:pt>
                <c:pt idx="37">
                  <c:v>2003-Feb</c:v>
                </c:pt>
                <c:pt idx="38">
                  <c:v>2003-Mar</c:v>
                </c:pt>
                <c:pt idx="39">
                  <c:v>2003-Apr</c:v>
                </c:pt>
                <c:pt idx="40">
                  <c:v>2003-May</c:v>
                </c:pt>
                <c:pt idx="41">
                  <c:v>2003-Jun</c:v>
                </c:pt>
                <c:pt idx="42">
                  <c:v>2003-Jul</c:v>
                </c:pt>
                <c:pt idx="43">
                  <c:v>2003-Aug</c:v>
                </c:pt>
                <c:pt idx="44">
                  <c:v>2003-Sep</c:v>
                </c:pt>
                <c:pt idx="45">
                  <c:v>2003-Oct</c:v>
                </c:pt>
                <c:pt idx="46">
                  <c:v>2003-Nov</c:v>
                </c:pt>
                <c:pt idx="47">
                  <c:v>2003-Dec</c:v>
                </c:pt>
                <c:pt idx="48">
                  <c:v>2004-Jan</c:v>
                </c:pt>
                <c:pt idx="49">
                  <c:v>2004-Feb</c:v>
                </c:pt>
                <c:pt idx="50">
                  <c:v>2004-Mar</c:v>
                </c:pt>
                <c:pt idx="51">
                  <c:v>2004-Apr</c:v>
                </c:pt>
                <c:pt idx="52">
                  <c:v>2004-May</c:v>
                </c:pt>
                <c:pt idx="53">
                  <c:v>2004-Jun</c:v>
                </c:pt>
                <c:pt idx="54">
                  <c:v>2004-Jul</c:v>
                </c:pt>
                <c:pt idx="55">
                  <c:v>2004-Aug</c:v>
                </c:pt>
                <c:pt idx="56">
                  <c:v>2004-Sep</c:v>
                </c:pt>
                <c:pt idx="57">
                  <c:v>2004-Oct</c:v>
                </c:pt>
                <c:pt idx="58">
                  <c:v>2004-Nov</c:v>
                </c:pt>
                <c:pt idx="59">
                  <c:v>2004-Dec</c:v>
                </c:pt>
                <c:pt idx="60">
                  <c:v>2005-Jan</c:v>
                </c:pt>
                <c:pt idx="61">
                  <c:v>2005-Feb</c:v>
                </c:pt>
                <c:pt idx="62">
                  <c:v>2005-Mar</c:v>
                </c:pt>
                <c:pt idx="63">
                  <c:v>2005-Apr</c:v>
                </c:pt>
                <c:pt idx="64">
                  <c:v>2005-May</c:v>
                </c:pt>
                <c:pt idx="65">
                  <c:v>2005-Jun</c:v>
                </c:pt>
                <c:pt idx="66">
                  <c:v>2005-Jul</c:v>
                </c:pt>
                <c:pt idx="67">
                  <c:v>2005-Aug</c:v>
                </c:pt>
                <c:pt idx="68">
                  <c:v>2005-Sep</c:v>
                </c:pt>
                <c:pt idx="69">
                  <c:v>2005-Oct</c:v>
                </c:pt>
                <c:pt idx="70">
                  <c:v>2005-Nov</c:v>
                </c:pt>
                <c:pt idx="71">
                  <c:v>2005-Dec</c:v>
                </c:pt>
                <c:pt idx="72">
                  <c:v>2006-Jan</c:v>
                </c:pt>
                <c:pt idx="73">
                  <c:v>2006-Feb</c:v>
                </c:pt>
                <c:pt idx="74">
                  <c:v>2006-Mar</c:v>
                </c:pt>
                <c:pt idx="75">
                  <c:v>2006-Apr</c:v>
                </c:pt>
                <c:pt idx="76">
                  <c:v>2006-May</c:v>
                </c:pt>
                <c:pt idx="77">
                  <c:v>2006-Jun</c:v>
                </c:pt>
                <c:pt idx="78">
                  <c:v>2006-Jul</c:v>
                </c:pt>
                <c:pt idx="79">
                  <c:v>2006-Aug</c:v>
                </c:pt>
                <c:pt idx="80">
                  <c:v>2006-Sep</c:v>
                </c:pt>
                <c:pt idx="81">
                  <c:v>2006-Oct</c:v>
                </c:pt>
                <c:pt idx="82">
                  <c:v>2006-Nov</c:v>
                </c:pt>
                <c:pt idx="83">
                  <c:v>2006-Dec</c:v>
                </c:pt>
                <c:pt idx="84">
                  <c:v>2007-Jan</c:v>
                </c:pt>
                <c:pt idx="85">
                  <c:v>2007-Feb</c:v>
                </c:pt>
                <c:pt idx="86">
                  <c:v>2007-Mar</c:v>
                </c:pt>
                <c:pt idx="87">
                  <c:v>2007-Apr</c:v>
                </c:pt>
                <c:pt idx="88">
                  <c:v>2007-May</c:v>
                </c:pt>
                <c:pt idx="89">
                  <c:v>2007-Jun</c:v>
                </c:pt>
                <c:pt idx="90">
                  <c:v>2007-Jul</c:v>
                </c:pt>
                <c:pt idx="91">
                  <c:v>2007-Aug</c:v>
                </c:pt>
                <c:pt idx="92">
                  <c:v>2007-Sep</c:v>
                </c:pt>
                <c:pt idx="93">
                  <c:v>2007-Oct</c:v>
                </c:pt>
                <c:pt idx="94">
                  <c:v>2007-Nov</c:v>
                </c:pt>
                <c:pt idx="95">
                  <c:v>2007-Dec</c:v>
                </c:pt>
                <c:pt idx="96">
                  <c:v>2008-Jan</c:v>
                </c:pt>
                <c:pt idx="97">
                  <c:v>2008-Feb</c:v>
                </c:pt>
                <c:pt idx="98">
                  <c:v>2008-Mar</c:v>
                </c:pt>
                <c:pt idx="99">
                  <c:v>2008-Apr</c:v>
                </c:pt>
                <c:pt idx="100">
                  <c:v>2008-May</c:v>
                </c:pt>
                <c:pt idx="101">
                  <c:v>2008-Jun</c:v>
                </c:pt>
                <c:pt idx="102">
                  <c:v>2008-Jul</c:v>
                </c:pt>
                <c:pt idx="103">
                  <c:v>2008-Aug</c:v>
                </c:pt>
                <c:pt idx="104">
                  <c:v>2008-Sep</c:v>
                </c:pt>
                <c:pt idx="105">
                  <c:v>2008-Oct</c:v>
                </c:pt>
                <c:pt idx="106">
                  <c:v>2008-Nov</c:v>
                </c:pt>
                <c:pt idx="107">
                  <c:v>2008-Dec</c:v>
                </c:pt>
                <c:pt idx="108">
                  <c:v>2009-Jan</c:v>
                </c:pt>
                <c:pt idx="109">
                  <c:v>2009-Feb</c:v>
                </c:pt>
                <c:pt idx="110">
                  <c:v>2009-Mar</c:v>
                </c:pt>
                <c:pt idx="111">
                  <c:v>2009-Apr</c:v>
                </c:pt>
                <c:pt idx="112">
                  <c:v>2009-May</c:v>
                </c:pt>
                <c:pt idx="113">
                  <c:v>2009-Jun</c:v>
                </c:pt>
                <c:pt idx="114">
                  <c:v>2009-Jul</c:v>
                </c:pt>
                <c:pt idx="115">
                  <c:v>2009-Aug</c:v>
                </c:pt>
                <c:pt idx="116">
                  <c:v>2009-Sep</c:v>
                </c:pt>
                <c:pt idx="117">
                  <c:v>2009-Oct</c:v>
                </c:pt>
                <c:pt idx="118">
                  <c:v>2009-Nov</c:v>
                </c:pt>
                <c:pt idx="119">
                  <c:v>2009-Dec</c:v>
                </c:pt>
                <c:pt idx="120">
                  <c:v>2010-Jan</c:v>
                </c:pt>
                <c:pt idx="121">
                  <c:v>2010-Feb</c:v>
                </c:pt>
                <c:pt idx="122">
                  <c:v>2010-Mar</c:v>
                </c:pt>
                <c:pt idx="123">
                  <c:v>2010-Apr</c:v>
                </c:pt>
                <c:pt idx="124">
                  <c:v>2010-May</c:v>
                </c:pt>
                <c:pt idx="125">
                  <c:v>2010-Jun</c:v>
                </c:pt>
                <c:pt idx="126">
                  <c:v>2010-Jul</c:v>
                </c:pt>
                <c:pt idx="127">
                  <c:v>2010-Aug</c:v>
                </c:pt>
                <c:pt idx="128">
                  <c:v>2010-Sep</c:v>
                </c:pt>
                <c:pt idx="129">
                  <c:v>2010-Oct</c:v>
                </c:pt>
                <c:pt idx="130">
                  <c:v>2010-Nov</c:v>
                </c:pt>
                <c:pt idx="131">
                  <c:v>2010-Dec</c:v>
                </c:pt>
                <c:pt idx="132">
                  <c:v>2011-Jan</c:v>
                </c:pt>
                <c:pt idx="133">
                  <c:v>2011-Feb</c:v>
                </c:pt>
                <c:pt idx="134">
                  <c:v>2011-Mar</c:v>
                </c:pt>
                <c:pt idx="135">
                  <c:v>2011-Apr</c:v>
                </c:pt>
                <c:pt idx="136">
                  <c:v>2011-May</c:v>
                </c:pt>
                <c:pt idx="137">
                  <c:v>2011-Jun</c:v>
                </c:pt>
                <c:pt idx="138">
                  <c:v>2011-Jul</c:v>
                </c:pt>
                <c:pt idx="139">
                  <c:v>2011-Aug</c:v>
                </c:pt>
                <c:pt idx="140">
                  <c:v>2011-Sep</c:v>
                </c:pt>
                <c:pt idx="141">
                  <c:v>2011-Oct</c:v>
                </c:pt>
                <c:pt idx="142">
                  <c:v>2011-Nov</c:v>
                </c:pt>
                <c:pt idx="143">
                  <c:v>2011-Dec</c:v>
                </c:pt>
                <c:pt idx="144">
                  <c:v>2012-Jan</c:v>
                </c:pt>
                <c:pt idx="145">
                  <c:v>2012-Feb</c:v>
                </c:pt>
                <c:pt idx="146">
                  <c:v>2012-Mar</c:v>
                </c:pt>
                <c:pt idx="147">
                  <c:v>2012-Apr</c:v>
                </c:pt>
                <c:pt idx="148">
                  <c:v>2012-May</c:v>
                </c:pt>
                <c:pt idx="149">
                  <c:v>2012-Jun</c:v>
                </c:pt>
                <c:pt idx="150">
                  <c:v>2012-Jul</c:v>
                </c:pt>
                <c:pt idx="151">
                  <c:v>2012-Aug</c:v>
                </c:pt>
                <c:pt idx="152">
                  <c:v>2012-Sep</c:v>
                </c:pt>
                <c:pt idx="153">
                  <c:v>2012-Oct</c:v>
                </c:pt>
                <c:pt idx="154">
                  <c:v>2012-Nov</c:v>
                </c:pt>
                <c:pt idx="155">
                  <c:v>2012-Dec</c:v>
                </c:pt>
                <c:pt idx="156">
                  <c:v>2013-Jan</c:v>
                </c:pt>
                <c:pt idx="157">
                  <c:v>2013-Feb</c:v>
                </c:pt>
                <c:pt idx="158">
                  <c:v>2013-Mar</c:v>
                </c:pt>
                <c:pt idx="159">
                  <c:v>2013-Apr</c:v>
                </c:pt>
                <c:pt idx="160">
                  <c:v>2013-May</c:v>
                </c:pt>
                <c:pt idx="161">
                  <c:v>2013-Jun</c:v>
                </c:pt>
                <c:pt idx="162">
                  <c:v>2013-Jul</c:v>
                </c:pt>
                <c:pt idx="163">
                  <c:v>2013-Aug</c:v>
                </c:pt>
                <c:pt idx="164">
                  <c:v>2013-Sep</c:v>
                </c:pt>
                <c:pt idx="165">
                  <c:v>2013-Oct</c:v>
                </c:pt>
                <c:pt idx="166">
                  <c:v>2013-Nov</c:v>
                </c:pt>
                <c:pt idx="167">
                  <c:v>2013-Dec</c:v>
                </c:pt>
                <c:pt idx="168">
                  <c:v>2014-Jan</c:v>
                </c:pt>
                <c:pt idx="169">
                  <c:v>2014-Feb</c:v>
                </c:pt>
                <c:pt idx="170">
                  <c:v>2014-Mar</c:v>
                </c:pt>
                <c:pt idx="171">
                  <c:v>2014-Apr</c:v>
                </c:pt>
                <c:pt idx="172">
                  <c:v>2014-May</c:v>
                </c:pt>
                <c:pt idx="173">
                  <c:v>2014-Jun</c:v>
                </c:pt>
                <c:pt idx="174">
                  <c:v>2014-Jul</c:v>
                </c:pt>
                <c:pt idx="175">
                  <c:v>2014-Aug</c:v>
                </c:pt>
                <c:pt idx="176">
                  <c:v>2014-Sep</c:v>
                </c:pt>
                <c:pt idx="177">
                  <c:v>2014-Oct</c:v>
                </c:pt>
                <c:pt idx="178">
                  <c:v>2014-Nov</c:v>
                </c:pt>
                <c:pt idx="179">
                  <c:v>2014-Dec</c:v>
                </c:pt>
                <c:pt idx="180">
                  <c:v>2015-Jan</c:v>
                </c:pt>
                <c:pt idx="181">
                  <c:v>2015-Feb</c:v>
                </c:pt>
                <c:pt idx="182">
                  <c:v>2015-Mar</c:v>
                </c:pt>
                <c:pt idx="183">
                  <c:v>2015-Apr</c:v>
                </c:pt>
                <c:pt idx="184">
                  <c:v>2015-May</c:v>
                </c:pt>
                <c:pt idx="185">
                  <c:v>2015-Jun</c:v>
                </c:pt>
                <c:pt idx="186">
                  <c:v>2015-Jul</c:v>
                </c:pt>
                <c:pt idx="187">
                  <c:v>2015-Aug</c:v>
                </c:pt>
                <c:pt idx="188">
                  <c:v>2015-Sep</c:v>
                </c:pt>
                <c:pt idx="189">
                  <c:v>2015-Oct</c:v>
                </c:pt>
                <c:pt idx="190">
                  <c:v>2015-Nov</c:v>
                </c:pt>
                <c:pt idx="191">
                  <c:v>2015-Dec</c:v>
                </c:pt>
                <c:pt idx="192">
                  <c:v>2016-Jan</c:v>
                </c:pt>
                <c:pt idx="193">
                  <c:v>2016-Feb</c:v>
                </c:pt>
                <c:pt idx="194">
                  <c:v>2016-Mar</c:v>
                </c:pt>
                <c:pt idx="195">
                  <c:v>2016-Apr</c:v>
                </c:pt>
                <c:pt idx="196">
                  <c:v>2016-May</c:v>
                </c:pt>
                <c:pt idx="197">
                  <c:v>2016-Jun</c:v>
                </c:pt>
                <c:pt idx="198">
                  <c:v>2016-Jul</c:v>
                </c:pt>
                <c:pt idx="199">
                  <c:v>2016-Aug</c:v>
                </c:pt>
                <c:pt idx="200">
                  <c:v>2016-Sep</c:v>
                </c:pt>
                <c:pt idx="201">
                  <c:v>2016-Oct</c:v>
                </c:pt>
                <c:pt idx="202">
                  <c:v>2016-Nov</c:v>
                </c:pt>
                <c:pt idx="203">
                  <c:v>2016-Dec</c:v>
                </c:pt>
                <c:pt idx="204">
                  <c:v>2017-Jan</c:v>
                </c:pt>
                <c:pt idx="205">
                  <c:v>2017-Feb</c:v>
                </c:pt>
                <c:pt idx="206">
                  <c:v>2017-Mar</c:v>
                </c:pt>
                <c:pt idx="207">
                  <c:v>2017-Apr</c:v>
                </c:pt>
                <c:pt idx="208">
                  <c:v>2017-May</c:v>
                </c:pt>
                <c:pt idx="209">
                  <c:v>2017-Jun</c:v>
                </c:pt>
                <c:pt idx="210">
                  <c:v>2017-Jul</c:v>
                </c:pt>
                <c:pt idx="211">
                  <c:v>2017-Aug</c:v>
                </c:pt>
                <c:pt idx="212">
                  <c:v>2017-Sep</c:v>
                </c:pt>
                <c:pt idx="213">
                  <c:v>2017-Oct</c:v>
                </c:pt>
                <c:pt idx="214">
                  <c:v>2017-Nov</c:v>
                </c:pt>
                <c:pt idx="215">
                  <c:v>2017-Dec</c:v>
                </c:pt>
                <c:pt idx="216">
                  <c:v>2018-Jan</c:v>
                </c:pt>
                <c:pt idx="217">
                  <c:v>2018-Feb</c:v>
                </c:pt>
                <c:pt idx="218">
                  <c:v>2018-Mar</c:v>
                </c:pt>
                <c:pt idx="219">
                  <c:v>2018-Apr</c:v>
                </c:pt>
                <c:pt idx="220">
                  <c:v>2018-May</c:v>
                </c:pt>
                <c:pt idx="221">
                  <c:v>2018-Jun</c:v>
                </c:pt>
              </c:strCache>
            </c:strRef>
          </c:cat>
          <c:val>
            <c:numRef>
              <c:f>'additional info'!$T$5:$T$226</c:f>
              <c:numCache>
                <c:formatCode>0</c:formatCode>
                <c:ptCount val="222"/>
                <c:pt idx="1">
                  <c:v>1.2000000000000455</c:v>
                </c:pt>
                <c:pt idx="2">
                  <c:v>-8.5</c:v>
                </c:pt>
                <c:pt idx="3">
                  <c:v>-2.4000000000000909</c:v>
                </c:pt>
                <c:pt idx="4">
                  <c:v>-12</c:v>
                </c:pt>
                <c:pt idx="5">
                  <c:v>-12.699999999999818</c:v>
                </c:pt>
                <c:pt idx="6">
                  <c:v>10.599999999999909</c:v>
                </c:pt>
                <c:pt idx="7">
                  <c:v>1.2000000000000455</c:v>
                </c:pt>
                <c:pt idx="8">
                  <c:v>11.200000000000045</c:v>
                </c:pt>
                <c:pt idx="9">
                  <c:v>2.7999999999999545</c:v>
                </c:pt>
                <c:pt idx="10">
                  <c:v>5.2999999999999545</c:v>
                </c:pt>
                <c:pt idx="11">
                  <c:v>13</c:v>
                </c:pt>
                <c:pt idx="12">
                  <c:v>6.5999999999999091</c:v>
                </c:pt>
                <c:pt idx="13">
                  <c:v>-2.1999999999998181</c:v>
                </c:pt>
                <c:pt idx="14">
                  <c:v>6.6999999999998181</c:v>
                </c:pt>
                <c:pt idx="15">
                  <c:v>4.6000000000001364</c:v>
                </c:pt>
                <c:pt idx="16">
                  <c:v>3</c:v>
                </c:pt>
                <c:pt idx="17">
                  <c:v>22.700000000000045</c:v>
                </c:pt>
                <c:pt idx="18">
                  <c:v>3.5999999999999091</c:v>
                </c:pt>
                <c:pt idx="19">
                  <c:v>-0.29999999999995453</c:v>
                </c:pt>
                <c:pt idx="20">
                  <c:v>-12.799999999999955</c:v>
                </c:pt>
                <c:pt idx="21">
                  <c:v>-2.2000000000000455</c:v>
                </c:pt>
                <c:pt idx="22">
                  <c:v>-2.5</c:v>
                </c:pt>
                <c:pt idx="23">
                  <c:v>-6.7999999999999545</c:v>
                </c:pt>
                <c:pt idx="24">
                  <c:v>8.3999999999998636</c:v>
                </c:pt>
                <c:pt idx="25">
                  <c:v>5.5</c:v>
                </c:pt>
                <c:pt idx="26">
                  <c:v>1</c:v>
                </c:pt>
                <c:pt idx="27">
                  <c:v>4.9000000000000909</c:v>
                </c:pt>
                <c:pt idx="28">
                  <c:v>6.2999999999999545</c:v>
                </c:pt>
                <c:pt idx="29">
                  <c:v>5.2000000000000455</c:v>
                </c:pt>
                <c:pt idx="30">
                  <c:v>4.2999999999999545</c:v>
                </c:pt>
                <c:pt idx="31">
                  <c:v>8.2999999999999545</c:v>
                </c:pt>
                <c:pt idx="32">
                  <c:v>9.4000000000000909</c:v>
                </c:pt>
                <c:pt idx="33">
                  <c:v>13.399999999999864</c:v>
                </c:pt>
                <c:pt idx="34">
                  <c:v>4.7000000000000455</c:v>
                </c:pt>
                <c:pt idx="35">
                  <c:v>4.2000000000000455</c:v>
                </c:pt>
                <c:pt idx="36">
                  <c:v>6.5</c:v>
                </c:pt>
                <c:pt idx="37">
                  <c:v>2.2999999999999545</c:v>
                </c:pt>
                <c:pt idx="38">
                  <c:v>4.6000000000001364</c:v>
                </c:pt>
                <c:pt idx="39">
                  <c:v>-20.700000000000045</c:v>
                </c:pt>
                <c:pt idx="40">
                  <c:v>3.2999999999999545</c:v>
                </c:pt>
                <c:pt idx="41">
                  <c:v>-5.5999999999999091</c:v>
                </c:pt>
                <c:pt idx="42">
                  <c:v>0</c:v>
                </c:pt>
                <c:pt idx="43">
                  <c:v>-5.2000000000000455</c:v>
                </c:pt>
                <c:pt idx="44">
                  <c:v>1.7999999999999545</c:v>
                </c:pt>
                <c:pt idx="45">
                  <c:v>-4.2000000000000455</c:v>
                </c:pt>
                <c:pt idx="46">
                  <c:v>-9.8999999999998636</c:v>
                </c:pt>
                <c:pt idx="47">
                  <c:v>7.5999999999999091</c:v>
                </c:pt>
                <c:pt idx="48">
                  <c:v>-3.5</c:v>
                </c:pt>
                <c:pt idx="49">
                  <c:v>0.29999999999995453</c:v>
                </c:pt>
                <c:pt idx="50">
                  <c:v>2.9000000000000909</c:v>
                </c:pt>
                <c:pt idx="51">
                  <c:v>23.299999999999955</c:v>
                </c:pt>
                <c:pt idx="52">
                  <c:v>-18</c:v>
                </c:pt>
                <c:pt idx="53">
                  <c:v>1</c:v>
                </c:pt>
                <c:pt idx="54">
                  <c:v>0.90000000000009095</c:v>
                </c:pt>
                <c:pt idx="55">
                  <c:v>0.79999999999995453</c:v>
                </c:pt>
                <c:pt idx="56">
                  <c:v>1.3999999999998636</c:v>
                </c:pt>
                <c:pt idx="57">
                  <c:v>-3.1999999999998181</c:v>
                </c:pt>
                <c:pt idx="58">
                  <c:v>4.0999999999999091</c:v>
                </c:pt>
                <c:pt idx="59">
                  <c:v>9.9999999999909051E-2</c:v>
                </c:pt>
                <c:pt idx="60">
                  <c:v>-1.2999999999999545</c:v>
                </c:pt>
                <c:pt idx="61">
                  <c:v>2.7999999999999545</c:v>
                </c:pt>
                <c:pt idx="62">
                  <c:v>4.8000000000001819</c:v>
                </c:pt>
                <c:pt idx="63">
                  <c:v>-2.5</c:v>
                </c:pt>
                <c:pt idx="64">
                  <c:v>1.8999999999998636</c:v>
                </c:pt>
                <c:pt idx="65">
                  <c:v>-1</c:v>
                </c:pt>
                <c:pt idx="66">
                  <c:v>-2.2999999999999545</c:v>
                </c:pt>
                <c:pt idx="67">
                  <c:v>1.5999999999999091</c:v>
                </c:pt>
                <c:pt idx="68">
                  <c:v>1.2000000000000455</c:v>
                </c:pt>
                <c:pt idx="69">
                  <c:v>3.7999999999999545</c:v>
                </c:pt>
                <c:pt idx="70">
                  <c:v>3.2000000000000455</c:v>
                </c:pt>
                <c:pt idx="71">
                  <c:v>-5.8999999999998636</c:v>
                </c:pt>
                <c:pt idx="72">
                  <c:v>-4.1000000000001364</c:v>
                </c:pt>
                <c:pt idx="73">
                  <c:v>5.1000000000001364</c:v>
                </c:pt>
                <c:pt idx="74">
                  <c:v>1.5</c:v>
                </c:pt>
                <c:pt idx="75">
                  <c:v>1.6999999999998181</c:v>
                </c:pt>
                <c:pt idx="76">
                  <c:v>1.2000000000000455</c:v>
                </c:pt>
                <c:pt idx="77">
                  <c:v>1</c:v>
                </c:pt>
                <c:pt idx="78">
                  <c:v>1.6000000000001364</c:v>
                </c:pt>
                <c:pt idx="79">
                  <c:v>-2.1000000000001364</c:v>
                </c:pt>
                <c:pt idx="80">
                  <c:v>-0.5</c:v>
                </c:pt>
                <c:pt idx="81">
                  <c:v>-0.20000000000004547</c:v>
                </c:pt>
                <c:pt idx="82">
                  <c:v>-1.2999999999999545</c:v>
                </c:pt>
                <c:pt idx="83">
                  <c:v>0.40000000000009095</c:v>
                </c:pt>
                <c:pt idx="84">
                  <c:v>1.7999999999999545</c:v>
                </c:pt>
                <c:pt idx="85">
                  <c:v>0.40000000000009095</c:v>
                </c:pt>
                <c:pt idx="86">
                  <c:v>0.6999999999998181</c:v>
                </c:pt>
                <c:pt idx="87">
                  <c:v>0.20000000000004547</c:v>
                </c:pt>
                <c:pt idx="88">
                  <c:v>-2.3999999999998636</c:v>
                </c:pt>
                <c:pt idx="89">
                  <c:v>-2.9000000000000909</c:v>
                </c:pt>
                <c:pt idx="90">
                  <c:v>4.5</c:v>
                </c:pt>
                <c:pt idx="91">
                  <c:v>2.2999999999999545</c:v>
                </c:pt>
                <c:pt idx="92">
                  <c:v>-0.79999999999995453</c:v>
                </c:pt>
                <c:pt idx="93">
                  <c:v>-0.29999999999995453</c:v>
                </c:pt>
                <c:pt idx="94">
                  <c:v>4.0999999999999091</c:v>
                </c:pt>
                <c:pt idx="95">
                  <c:v>4.6000000000001364</c:v>
                </c:pt>
                <c:pt idx="96">
                  <c:v>6.5999999999999091</c:v>
                </c:pt>
                <c:pt idx="97">
                  <c:v>5.9000000000000909</c:v>
                </c:pt>
                <c:pt idx="98">
                  <c:v>4.5</c:v>
                </c:pt>
                <c:pt idx="99">
                  <c:v>5.6999999999998181</c:v>
                </c:pt>
                <c:pt idx="100">
                  <c:v>5.7000000000000455</c:v>
                </c:pt>
                <c:pt idx="101">
                  <c:v>4.9000000000000909</c:v>
                </c:pt>
                <c:pt idx="102">
                  <c:v>9</c:v>
                </c:pt>
                <c:pt idx="103">
                  <c:v>6.5999999999999091</c:v>
                </c:pt>
                <c:pt idx="104">
                  <c:v>5.1000000000001364</c:v>
                </c:pt>
                <c:pt idx="105">
                  <c:v>6.5999999999999091</c:v>
                </c:pt>
                <c:pt idx="106">
                  <c:v>8.7000000000000455</c:v>
                </c:pt>
                <c:pt idx="107">
                  <c:v>2.8999999999998636</c:v>
                </c:pt>
                <c:pt idx="108">
                  <c:v>7.9000000000000909</c:v>
                </c:pt>
                <c:pt idx="109">
                  <c:v>7.6999999999998181</c:v>
                </c:pt>
                <c:pt idx="110">
                  <c:v>0.8000000000001819</c:v>
                </c:pt>
                <c:pt idx="111">
                  <c:v>11.800000000000182</c:v>
                </c:pt>
                <c:pt idx="112">
                  <c:v>7.7999999999997272</c:v>
                </c:pt>
                <c:pt idx="113">
                  <c:v>17.400000000000091</c:v>
                </c:pt>
                <c:pt idx="114">
                  <c:v>15.800000000000182</c:v>
                </c:pt>
                <c:pt idx="115">
                  <c:v>8.8999999999996362</c:v>
                </c:pt>
                <c:pt idx="116">
                  <c:v>3.9000000000000909</c:v>
                </c:pt>
                <c:pt idx="117">
                  <c:v>11</c:v>
                </c:pt>
                <c:pt idx="118">
                  <c:v>6.4000000000000909</c:v>
                </c:pt>
                <c:pt idx="119">
                  <c:v>9.1999999999998181</c:v>
                </c:pt>
                <c:pt idx="120">
                  <c:v>4.5</c:v>
                </c:pt>
                <c:pt idx="121">
                  <c:v>5.1000000000003638</c:v>
                </c:pt>
                <c:pt idx="122">
                  <c:v>6.6999999999998181</c:v>
                </c:pt>
                <c:pt idx="123">
                  <c:v>-2.1999999999998181</c:v>
                </c:pt>
                <c:pt idx="124">
                  <c:v>23.799999999999727</c:v>
                </c:pt>
                <c:pt idx="125">
                  <c:v>1.7000000000002728</c:v>
                </c:pt>
                <c:pt idx="126">
                  <c:v>5.5999999999999091</c:v>
                </c:pt>
                <c:pt idx="127">
                  <c:v>6.0999999999999091</c:v>
                </c:pt>
                <c:pt idx="128">
                  <c:v>1.9000000000000909</c:v>
                </c:pt>
                <c:pt idx="129">
                  <c:v>4.5999999999999091</c:v>
                </c:pt>
                <c:pt idx="130">
                  <c:v>2.5</c:v>
                </c:pt>
                <c:pt idx="131">
                  <c:v>5.5</c:v>
                </c:pt>
                <c:pt idx="132">
                  <c:v>7.0999999999999091</c:v>
                </c:pt>
                <c:pt idx="133">
                  <c:v>1.5999999999999091</c:v>
                </c:pt>
                <c:pt idx="134">
                  <c:v>4.1000000000003638</c:v>
                </c:pt>
                <c:pt idx="135">
                  <c:v>9.9999999999909051E-2</c:v>
                </c:pt>
                <c:pt idx="136">
                  <c:v>1.1999999999998181</c:v>
                </c:pt>
                <c:pt idx="137">
                  <c:v>-6.0999999999999091</c:v>
                </c:pt>
                <c:pt idx="138">
                  <c:v>-2.6999999999998181</c:v>
                </c:pt>
                <c:pt idx="139">
                  <c:v>-3.5</c:v>
                </c:pt>
                <c:pt idx="140">
                  <c:v>1.0999999999999091</c:v>
                </c:pt>
                <c:pt idx="141">
                  <c:v>-0.20000000000027285</c:v>
                </c:pt>
                <c:pt idx="142">
                  <c:v>-2.7999999999997272</c:v>
                </c:pt>
                <c:pt idx="143">
                  <c:v>-2.9000000000000909</c:v>
                </c:pt>
                <c:pt idx="144">
                  <c:v>-5.1999999999998181</c:v>
                </c:pt>
                <c:pt idx="145">
                  <c:v>-2</c:v>
                </c:pt>
                <c:pt idx="146">
                  <c:v>1</c:v>
                </c:pt>
                <c:pt idx="147">
                  <c:v>-1.5</c:v>
                </c:pt>
                <c:pt idx="148">
                  <c:v>-1.1000000000003638</c:v>
                </c:pt>
                <c:pt idx="149">
                  <c:v>1.7000000000002728</c:v>
                </c:pt>
                <c:pt idx="150">
                  <c:v>-8.0999999999999091</c:v>
                </c:pt>
                <c:pt idx="151">
                  <c:v>7.7999999999997272</c:v>
                </c:pt>
                <c:pt idx="152">
                  <c:v>5.7000000000002728</c:v>
                </c:pt>
                <c:pt idx="153">
                  <c:v>-2.7000000000002728</c:v>
                </c:pt>
                <c:pt idx="154">
                  <c:v>-4.5</c:v>
                </c:pt>
                <c:pt idx="155">
                  <c:v>-1.1999999999998181</c:v>
                </c:pt>
                <c:pt idx="156">
                  <c:v>-4.3000000000001819</c:v>
                </c:pt>
                <c:pt idx="157">
                  <c:v>-0.1999999999998181</c:v>
                </c:pt>
                <c:pt idx="158">
                  <c:v>-1.5999999999999091</c:v>
                </c:pt>
                <c:pt idx="159">
                  <c:v>-9.2000000000002728</c:v>
                </c:pt>
                <c:pt idx="160">
                  <c:v>-7.9000000000000909</c:v>
                </c:pt>
                <c:pt idx="161">
                  <c:v>-6.7999999999997272</c:v>
                </c:pt>
                <c:pt idx="162">
                  <c:v>-9</c:v>
                </c:pt>
                <c:pt idx="163">
                  <c:v>-6.9000000000000909</c:v>
                </c:pt>
                <c:pt idx="164">
                  <c:v>-2.3000000000001819</c:v>
                </c:pt>
                <c:pt idx="165">
                  <c:v>-10.899999999999636</c:v>
                </c:pt>
                <c:pt idx="166">
                  <c:v>2.7999999999997272</c:v>
                </c:pt>
                <c:pt idx="167">
                  <c:v>-4.4000000000000909</c:v>
                </c:pt>
                <c:pt idx="168">
                  <c:v>-3.3999999999996362</c:v>
                </c:pt>
                <c:pt idx="169">
                  <c:v>-3.9000000000000909</c:v>
                </c:pt>
                <c:pt idx="170">
                  <c:v>-1.8000000000001819</c:v>
                </c:pt>
                <c:pt idx="171">
                  <c:v>-3.0999999999999091</c:v>
                </c:pt>
                <c:pt idx="172">
                  <c:v>1.6999999999998181</c:v>
                </c:pt>
                <c:pt idx="173">
                  <c:v>0.1000000000003638</c:v>
                </c:pt>
                <c:pt idx="174">
                  <c:v>2.6999999999998181</c:v>
                </c:pt>
                <c:pt idx="175">
                  <c:v>2.6999999999998181</c:v>
                </c:pt>
                <c:pt idx="176">
                  <c:v>-0.5</c:v>
                </c:pt>
                <c:pt idx="177">
                  <c:v>1.1000000000003638</c:v>
                </c:pt>
                <c:pt idx="178">
                  <c:v>3.0999999999999091</c:v>
                </c:pt>
                <c:pt idx="179">
                  <c:v>0.1999999999998181</c:v>
                </c:pt>
                <c:pt idx="180">
                  <c:v>3.7000000000002728</c:v>
                </c:pt>
                <c:pt idx="181">
                  <c:v>1.5</c:v>
                </c:pt>
                <c:pt idx="182">
                  <c:v>2.2999999999997272</c:v>
                </c:pt>
                <c:pt idx="183">
                  <c:v>2.4000000000000909</c:v>
                </c:pt>
                <c:pt idx="184">
                  <c:v>1.6999999999998181</c:v>
                </c:pt>
                <c:pt idx="185">
                  <c:v>0.8000000000001819</c:v>
                </c:pt>
                <c:pt idx="186">
                  <c:v>2.5</c:v>
                </c:pt>
                <c:pt idx="187">
                  <c:v>2.6999999999998181</c:v>
                </c:pt>
                <c:pt idx="188">
                  <c:v>0.20000000000027285</c:v>
                </c:pt>
                <c:pt idx="189">
                  <c:v>-2.5999999999999091</c:v>
                </c:pt>
                <c:pt idx="190">
                  <c:v>6</c:v>
                </c:pt>
                <c:pt idx="191">
                  <c:v>2.5999999999999091</c:v>
                </c:pt>
                <c:pt idx="192">
                  <c:v>1.4000000000000909</c:v>
                </c:pt>
                <c:pt idx="193">
                  <c:v>1.3999999999996362</c:v>
                </c:pt>
                <c:pt idx="194">
                  <c:v>3.1000000000003638</c:v>
                </c:pt>
                <c:pt idx="195">
                  <c:v>4.0999999999999091</c:v>
                </c:pt>
                <c:pt idx="196">
                  <c:v>2.5</c:v>
                </c:pt>
                <c:pt idx="197">
                  <c:v>5.0999999999999091</c:v>
                </c:pt>
                <c:pt idx="198">
                  <c:v>5.4000000000000909</c:v>
                </c:pt>
                <c:pt idx="199">
                  <c:v>-2.2000000000002728</c:v>
                </c:pt>
                <c:pt idx="200">
                  <c:v>3.2000000000002728</c:v>
                </c:pt>
                <c:pt idx="201">
                  <c:v>0.59999999999990905</c:v>
                </c:pt>
                <c:pt idx="202">
                  <c:v>-4.4000000000000909</c:v>
                </c:pt>
                <c:pt idx="203">
                  <c:v>4.5999999999999091</c:v>
                </c:pt>
                <c:pt idx="204">
                  <c:v>3.4000000000000909</c:v>
                </c:pt>
                <c:pt idx="205">
                  <c:v>-1.2999999999997272</c:v>
                </c:pt>
                <c:pt idx="206">
                  <c:v>-5</c:v>
                </c:pt>
                <c:pt idx="207">
                  <c:v>-3.2000000000002728</c:v>
                </c:pt>
                <c:pt idx="208">
                  <c:v>1.4000000000000909</c:v>
                </c:pt>
                <c:pt idx="209">
                  <c:v>-0.40000000000009095</c:v>
                </c:pt>
                <c:pt idx="210">
                  <c:v>-0.59999999999990905</c:v>
                </c:pt>
                <c:pt idx="211">
                  <c:v>9.9999999999909051E-2</c:v>
                </c:pt>
                <c:pt idx="212">
                  <c:v>-0.40000000000009095</c:v>
                </c:pt>
                <c:pt idx="213">
                  <c:v>1.6000000000003638</c:v>
                </c:pt>
                <c:pt idx="214">
                  <c:v>-3.5</c:v>
                </c:pt>
                <c:pt idx="215">
                  <c:v>-4.4000000000000909</c:v>
                </c:pt>
                <c:pt idx="216">
                  <c:v>1.2999999999997272</c:v>
                </c:pt>
                <c:pt idx="217">
                  <c:v>1.1000000000003638</c:v>
                </c:pt>
                <c:pt idx="218">
                  <c:v>-1.3000000000001819</c:v>
                </c:pt>
                <c:pt idx="219">
                  <c:v>2.0999999999999091</c:v>
                </c:pt>
                <c:pt idx="220">
                  <c:v>-0.40000000000009095</c:v>
                </c:pt>
                <c:pt idx="221">
                  <c:v>-1.5999999999999091</c:v>
                </c:pt>
              </c:numCache>
            </c:numRef>
          </c:val>
          <c:extLst>
            <c:ext xmlns:c16="http://schemas.microsoft.com/office/drawing/2014/chart" uri="{C3380CC4-5D6E-409C-BE32-E72D297353CC}">
              <c16:uniqueId val="{00000000-59D1-4602-B56B-8A634347FBEB}"/>
            </c:ext>
          </c:extLst>
        </c:ser>
        <c:dLbls>
          <c:showLegendKey val="0"/>
          <c:showVal val="0"/>
          <c:showCatName val="0"/>
          <c:showSerName val="0"/>
          <c:showPercent val="0"/>
          <c:showBubbleSize val="0"/>
        </c:dLbls>
        <c:gapWidth val="27"/>
        <c:overlap val="100"/>
        <c:axId val="499091816"/>
        <c:axId val="503635480"/>
      </c:barChart>
      <c:lineChart>
        <c:grouping val="standard"/>
        <c:varyColors val="0"/>
        <c:ser>
          <c:idx val="1"/>
          <c:order val="1"/>
          <c:tx>
            <c:strRef>
              <c:f>'additional info'!$U$4</c:f>
              <c:strCache>
                <c:ptCount val="1"/>
                <c:pt idx="0">
                  <c:v>3-mo. MA</c:v>
                </c:pt>
              </c:strCache>
            </c:strRef>
          </c:tx>
          <c:spPr>
            <a:ln w="28575" cap="rnd">
              <a:solidFill>
                <a:srgbClr val="00B050"/>
              </a:solidFill>
              <a:round/>
            </a:ln>
            <a:effectLst/>
          </c:spPr>
          <c:marker>
            <c:symbol val="none"/>
          </c:marker>
          <c:cat>
            <c:strRef>
              <c:f>'additional info'!$I$5:$I$226</c:f>
              <c:strCache>
                <c:ptCount val="222"/>
                <c:pt idx="0">
                  <c:v>2000-Jan</c:v>
                </c:pt>
                <c:pt idx="1">
                  <c:v>2000-Feb</c:v>
                </c:pt>
                <c:pt idx="2">
                  <c:v>2000-Mar</c:v>
                </c:pt>
                <c:pt idx="3">
                  <c:v>2000-Apr</c:v>
                </c:pt>
                <c:pt idx="4">
                  <c:v>2000-May</c:v>
                </c:pt>
                <c:pt idx="5">
                  <c:v>2000-Jun</c:v>
                </c:pt>
                <c:pt idx="6">
                  <c:v>2000-Jul</c:v>
                </c:pt>
                <c:pt idx="7">
                  <c:v>2000-Aug</c:v>
                </c:pt>
                <c:pt idx="8">
                  <c:v>2000-Sep</c:v>
                </c:pt>
                <c:pt idx="9">
                  <c:v>2000-Oct</c:v>
                </c:pt>
                <c:pt idx="10">
                  <c:v>2000-Nov</c:v>
                </c:pt>
                <c:pt idx="11">
                  <c:v>2000-Dec</c:v>
                </c:pt>
                <c:pt idx="12">
                  <c:v>2001-Jan</c:v>
                </c:pt>
                <c:pt idx="13">
                  <c:v>2001-Feb</c:v>
                </c:pt>
                <c:pt idx="14">
                  <c:v>2001-Mar</c:v>
                </c:pt>
                <c:pt idx="15">
                  <c:v>2001-Apr</c:v>
                </c:pt>
                <c:pt idx="16">
                  <c:v>2001-May</c:v>
                </c:pt>
                <c:pt idx="17">
                  <c:v>2001-Jun</c:v>
                </c:pt>
                <c:pt idx="18">
                  <c:v>2001-Jul</c:v>
                </c:pt>
                <c:pt idx="19">
                  <c:v>2001-Aug</c:v>
                </c:pt>
                <c:pt idx="20">
                  <c:v>2001-Sep</c:v>
                </c:pt>
                <c:pt idx="21">
                  <c:v>2001-Oct</c:v>
                </c:pt>
                <c:pt idx="22">
                  <c:v>2001-Nov</c:v>
                </c:pt>
                <c:pt idx="23">
                  <c:v>2001-Dec</c:v>
                </c:pt>
                <c:pt idx="24">
                  <c:v>2002-Jan</c:v>
                </c:pt>
                <c:pt idx="25">
                  <c:v>2002-Feb</c:v>
                </c:pt>
                <c:pt idx="26">
                  <c:v>2002-Mar</c:v>
                </c:pt>
                <c:pt idx="27">
                  <c:v>2002-Apr</c:v>
                </c:pt>
                <c:pt idx="28">
                  <c:v>2002-May</c:v>
                </c:pt>
                <c:pt idx="29">
                  <c:v>2002-Jun</c:v>
                </c:pt>
                <c:pt idx="30">
                  <c:v>2002-Jul</c:v>
                </c:pt>
                <c:pt idx="31">
                  <c:v>2002-Aug</c:v>
                </c:pt>
                <c:pt idx="32">
                  <c:v>2002-Sep</c:v>
                </c:pt>
                <c:pt idx="33">
                  <c:v>2002-Oct</c:v>
                </c:pt>
                <c:pt idx="34">
                  <c:v>2002-Nov</c:v>
                </c:pt>
                <c:pt idx="35">
                  <c:v>2002-Dec</c:v>
                </c:pt>
                <c:pt idx="36">
                  <c:v>2003-Jan</c:v>
                </c:pt>
                <c:pt idx="37">
                  <c:v>2003-Feb</c:v>
                </c:pt>
                <c:pt idx="38">
                  <c:v>2003-Mar</c:v>
                </c:pt>
                <c:pt idx="39">
                  <c:v>2003-Apr</c:v>
                </c:pt>
                <c:pt idx="40">
                  <c:v>2003-May</c:v>
                </c:pt>
                <c:pt idx="41">
                  <c:v>2003-Jun</c:v>
                </c:pt>
                <c:pt idx="42">
                  <c:v>2003-Jul</c:v>
                </c:pt>
                <c:pt idx="43">
                  <c:v>2003-Aug</c:v>
                </c:pt>
                <c:pt idx="44">
                  <c:v>2003-Sep</c:v>
                </c:pt>
                <c:pt idx="45">
                  <c:v>2003-Oct</c:v>
                </c:pt>
                <c:pt idx="46">
                  <c:v>2003-Nov</c:v>
                </c:pt>
                <c:pt idx="47">
                  <c:v>2003-Dec</c:v>
                </c:pt>
                <c:pt idx="48">
                  <c:v>2004-Jan</c:v>
                </c:pt>
                <c:pt idx="49">
                  <c:v>2004-Feb</c:v>
                </c:pt>
                <c:pt idx="50">
                  <c:v>2004-Mar</c:v>
                </c:pt>
                <c:pt idx="51">
                  <c:v>2004-Apr</c:v>
                </c:pt>
                <c:pt idx="52">
                  <c:v>2004-May</c:v>
                </c:pt>
                <c:pt idx="53">
                  <c:v>2004-Jun</c:v>
                </c:pt>
                <c:pt idx="54">
                  <c:v>2004-Jul</c:v>
                </c:pt>
                <c:pt idx="55">
                  <c:v>2004-Aug</c:v>
                </c:pt>
                <c:pt idx="56">
                  <c:v>2004-Sep</c:v>
                </c:pt>
                <c:pt idx="57">
                  <c:v>2004-Oct</c:v>
                </c:pt>
                <c:pt idx="58">
                  <c:v>2004-Nov</c:v>
                </c:pt>
                <c:pt idx="59">
                  <c:v>2004-Dec</c:v>
                </c:pt>
                <c:pt idx="60">
                  <c:v>2005-Jan</c:v>
                </c:pt>
                <c:pt idx="61">
                  <c:v>2005-Feb</c:v>
                </c:pt>
                <c:pt idx="62">
                  <c:v>2005-Mar</c:v>
                </c:pt>
                <c:pt idx="63">
                  <c:v>2005-Apr</c:v>
                </c:pt>
                <c:pt idx="64">
                  <c:v>2005-May</c:v>
                </c:pt>
                <c:pt idx="65">
                  <c:v>2005-Jun</c:v>
                </c:pt>
                <c:pt idx="66">
                  <c:v>2005-Jul</c:v>
                </c:pt>
                <c:pt idx="67">
                  <c:v>2005-Aug</c:v>
                </c:pt>
                <c:pt idx="68">
                  <c:v>2005-Sep</c:v>
                </c:pt>
                <c:pt idx="69">
                  <c:v>2005-Oct</c:v>
                </c:pt>
                <c:pt idx="70">
                  <c:v>2005-Nov</c:v>
                </c:pt>
                <c:pt idx="71">
                  <c:v>2005-Dec</c:v>
                </c:pt>
                <c:pt idx="72">
                  <c:v>2006-Jan</c:v>
                </c:pt>
                <c:pt idx="73">
                  <c:v>2006-Feb</c:v>
                </c:pt>
                <c:pt idx="74">
                  <c:v>2006-Mar</c:v>
                </c:pt>
                <c:pt idx="75">
                  <c:v>2006-Apr</c:v>
                </c:pt>
                <c:pt idx="76">
                  <c:v>2006-May</c:v>
                </c:pt>
                <c:pt idx="77">
                  <c:v>2006-Jun</c:v>
                </c:pt>
                <c:pt idx="78">
                  <c:v>2006-Jul</c:v>
                </c:pt>
                <c:pt idx="79">
                  <c:v>2006-Aug</c:v>
                </c:pt>
                <c:pt idx="80">
                  <c:v>2006-Sep</c:v>
                </c:pt>
                <c:pt idx="81">
                  <c:v>2006-Oct</c:v>
                </c:pt>
                <c:pt idx="82">
                  <c:v>2006-Nov</c:v>
                </c:pt>
                <c:pt idx="83">
                  <c:v>2006-Dec</c:v>
                </c:pt>
                <c:pt idx="84">
                  <c:v>2007-Jan</c:v>
                </c:pt>
                <c:pt idx="85">
                  <c:v>2007-Feb</c:v>
                </c:pt>
                <c:pt idx="86">
                  <c:v>2007-Mar</c:v>
                </c:pt>
                <c:pt idx="87">
                  <c:v>2007-Apr</c:v>
                </c:pt>
                <c:pt idx="88">
                  <c:v>2007-May</c:v>
                </c:pt>
                <c:pt idx="89">
                  <c:v>2007-Jun</c:v>
                </c:pt>
                <c:pt idx="90">
                  <c:v>2007-Jul</c:v>
                </c:pt>
                <c:pt idx="91">
                  <c:v>2007-Aug</c:v>
                </c:pt>
                <c:pt idx="92">
                  <c:v>2007-Sep</c:v>
                </c:pt>
                <c:pt idx="93">
                  <c:v>2007-Oct</c:v>
                </c:pt>
                <c:pt idx="94">
                  <c:v>2007-Nov</c:v>
                </c:pt>
                <c:pt idx="95">
                  <c:v>2007-Dec</c:v>
                </c:pt>
                <c:pt idx="96">
                  <c:v>2008-Jan</c:v>
                </c:pt>
                <c:pt idx="97">
                  <c:v>2008-Feb</c:v>
                </c:pt>
                <c:pt idx="98">
                  <c:v>2008-Mar</c:v>
                </c:pt>
                <c:pt idx="99">
                  <c:v>2008-Apr</c:v>
                </c:pt>
                <c:pt idx="100">
                  <c:v>2008-May</c:v>
                </c:pt>
                <c:pt idx="101">
                  <c:v>2008-Jun</c:v>
                </c:pt>
                <c:pt idx="102">
                  <c:v>2008-Jul</c:v>
                </c:pt>
                <c:pt idx="103">
                  <c:v>2008-Aug</c:v>
                </c:pt>
                <c:pt idx="104">
                  <c:v>2008-Sep</c:v>
                </c:pt>
                <c:pt idx="105">
                  <c:v>2008-Oct</c:v>
                </c:pt>
                <c:pt idx="106">
                  <c:v>2008-Nov</c:v>
                </c:pt>
                <c:pt idx="107">
                  <c:v>2008-Dec</c:v>
                </c:pt>
                <c:pt idx="108">
                  <c:v>2009-Jan</c:v>
                </c:pt>
                <c:pt idx="109">
                  <c:v>2009-Feb</c:v>
                </c:pt>
                <c:pt idx="110">
                  <c:v>2009-Mar</c:v>
                </c:pt>
                <c:pt idx="111">
                  <c:v>2009-Apr</c:v>
                </c:pt>
                <c:pt idx="112">
                  <c:v>2009-May</c:v>
                </c:pt>
                <c:pt idx="113">
                  <c:v>2009-Jun</c:v>
                </c:pt>
                <c:pt idx="114">
                  <c:v>2009-Jul</c:v>
                </c:pt>
                <c:pt idx="115">
                  <c:v>2009-Aug</c:v>
                </c:pt>
                <c:pt idx="116">
                  <c:v>2009-Sep</c:v>
                </c:pt>
                <c:pt idx="117">
                  <c:v>2009-Oct</c:v>
                </c:pt>
                <c:pt idx="118">
                  <c:v>2009-Nov</c:v>
                </c:pt>
                <c:pt idx="119">
                  <c:v>2009-Dec</c:v>
                </c:pt>
                <c:pt idx="120">
                  <c:v>2010-Jan</c:v>
                </c:pt>
                <c:pt idx="121">
                  <c:v>2010-Feb</c:v>
                </c:pt>
                <c:pt idx="122">
                  <c:v>2010-Mar</c:v>
                </c:pt>
                <c:pt idx="123">
                  <c:v>2010-Apr</c:v>
                </c:pt>
                <c:pt idx="124">
                  <c:v>2010-May</c:v>
                </c:pt>
                <c:pt idx="125">
                  <c:v>2010-Jun</c:v>
                </c:pt>
                <c:pt idx="126">
                  <c:v>2010-Jul</c:v>
                </c:pt>
                <c:pt idx="127">
                  <c:v>2010-Aug</c:v>
                </c:pt>
                <c:pt idx="128">
                  <c:v>2010-Sep</c:v>
                </c:pt>
                <c:pt idx="129">
                  <c:v>2010-Oct</c:v>
                </c:pt>
                <c:pt idx="130">
                  <c:v>2010-Nov</c:v>
                </c:pt>
                <c:pt idx="131">
                  <c:v>2010-Dec</c:v>
                </c:pt>
                <c:pt idx="132">
                  <c:v>2011-Jan</c:v>
                </c:pt>
                <c:pt idx="133">
                  <c:v>2011-Feb</c:v>
                </c:pt>
                <c:pt idx="134">
                  <c:v>2011-Mar</c:v>
                </c:pt>
                <c:pt idx="135">
                  <c:v>2011-Apr</c:v>
                </c:pt>
                <c:pt idx="136">
                  <c:v>2011-May</c:v>
                </c:pt>
                <c:pt idx="137">
                  <c:v>2011-Jun</c:v>
                </c:pt>
                <c:pt idx="138">
                  <c:v>2011-Jul</c:v>
                </c:pt>
                <c:pt idx="139">
                  <c:v>2011-Aug</c:v>
                </c:pt>
                <c:pt idx="140">
                  <c:v>2011-Sep</c:v>
                </c:pt>
                <c:pt idx="141">
                  <c:v>2011-Oct</c:v>
                </c:pt>
                <c:pt idx="142">
                  <c:v>2011-Nov</c:v>
                </c:pt>
                <c:pt idx="143">
                  <c:v>2011-Dec</c:v>
                </c:pt>
                <c:pt idx="144">
                  <c:v>2012-Jan</c:v>
                </c:pt>
                <c:pt idx="145">
                  <c:v>2012-Feb</c:v>
                </c:pt>
                <c:pt idx="146">
                  <c:v>2012-Mar</c:v>
                </c:pt>
                <c:pt idx="147">
                  <c:v>2012-Apr</c:v>
                </c:pt>
                <c:pt idx="148">
                  <c:v>2012-May</c:v>
                </c:pt>
                <c:pt idx="149">
                  <c:v>2012-Jun</c:v>
                </c:pt>
                <c:pt idx="150">
                  <c:v>2012-Jul</c:v>
                </c:pt>
                <c:pt idx="151">
                  <c:v>2012-Aug</c:v>
                </c:pt>
                <c:pt idx="152">
                  <c:v>2012-Sep</c:v>
                </c:pt>
                <c:pt idx="153">
                  <c:v>2012-Oct</c:v>
                </c:pt>
                <c:pt idx="154">
                  <c:v>2012-Nov</c:v>
                </c:pt>
                <c:pt idx="155">
                  <c:v>2012-Dec</c:v>
                </c:pt>
                <c:pt idx="156">
                  <c:v>2013-Jan</c:v>
                </c:pt>
                <c:pt idx="157">
                  <c:v>2013-Feb</c:v>
                </c:pt>
                <c:pt idx="158">
                  <c:v>2013-Mar</c:v>
                </c:pt>
                <c:pt idx="159">
                  <c:v>2013-Apr</c:v>
                </c:pt>
                <c:pt idx="160">
                  <c:v>2013-May</c:v>
                </c:pt>
                <c:pt idx="161">
                  <c:v>2013-Jun</c:v>
                </c:pt>
                <c:pt idx="162">
                  <c:v>2013-Jul</c:v>
                </c:pt>
                <c:pt idx="163">
                  <c:v>2013-Aug</c:v>
                </c:pt>
                <c:pt idx="164">
                  <c:v>2013-Sep</c:v>
                </c:pt>
                <c:pt idx="165">
                  <c:v>2013-Oct</c:v>
                </c:pt>
                <c:pt idx="166">
                  <c:v>2013-Nov</c:v>
                </c:pt>
                <c:pt idx="167">
                  <c:v>2013-Dec</c:v>
                </c:pt>
                <c:pt idx="168">
                  <c:v>2014-Jan</c:v>
                </c:pt>
                <c:pt idx="169">
                  <c:v>2014-Feb</c:v>
                </c:pt>
                <c:pt idx="170">
                  <c:v>2014-Mar</c:v>
                </c:pt>
                <c:pt idx="171">
                  <c:v>2014-Apr</c:v>
                </c:pt>
                <c:pt idx="172">
                  <c:v>2014-May</c:v>
                </c:pt>
                <c:pt idx="173">
                  <c:v>2014-Jun</c:v>
                </c:pt>
                <c:pt idx="174">
                  <c:v>2014-Jul</c:v>
                </c:pt>
                <c:pt idx="175">
                  <c:v>2014-Aug</c:v>
                </c:pt>
                <c:pt idx="176">
                  <c:v>2014-Sep</c:v>
                </c:pt>
                <c:pt idx="177">
                  <c:v>2014-Oct</c:v>
                </c:pt>
                <c:pt idx="178">
                  <c:v>2014-Nov</c:v>
                </c:pt>
                <c:pt idx="179">
                  <c:v>2014-Dec</c:v>
                </c:pt>
                <c:pt idx="180">
                  <c:v>2015-Jan</c:v>
                </c:pt>
                <c:pt idx="181">
                  <c:v>2015-Feb</c:v>
                </c:pt>
                <c:pt idx="182">
                  <c:v>2015-Mar</c:v>
                </c:pt>
                <c:pt idx="183">
                  <c:v>2015-Apr</c:v>
                </c:pt>
                <c:pt idx="184">
                  <c:v>2015-May</c:v>
                </c:pt>
                <c:pt idx="185">
                  <c:v>2015-Jun</c:v>
                </c:pt>
                <c:pt idx="186">
                  <c:v>2015-Jul</c:v>
                </c:pt>
                <c:pt idx="187">
                  <c:v>2015-Aug</c:v>
                </c:pt>
                <c:pt idx="188">
                  <c:v>2015-Sep</c:v>
                </c:pt>
                <c:pt idx="189">
                  <c:v>2015-Oct</c:v>
                </c:pt>
                <c:pt idx="190">
                  <c:v>2015-Nov</c:v>
                </c:pt>
                <c:pt idx="191">
                  <c:v>2015-Dec</c:v>
                </c:pt>
                <c:pt idx="192">
                  <c:v>2016-Jan</c:v>
                </c:pt>
                <c:pt idx="193">
                  <c:v>2016-Feb</c:v>
                </c:pt>
                <c:pt idx="194">
                  <c:v>2016-Mar</c:v>
                </c:pt>
                <c:pt idx="195">
                  <c:v>2016-Apr</c:v>
                </c:pt>
                <c:pt idx="196">
                  <c:v>2016-May</c:v>
                </c:pt>
                <c:pt idx="197">
                  <c:v>2016-Jun</c:v>
                </c:pt>
                <c:pt idx="198">
                  <c:v>2016-Jul</c:v>
                </c:pt>
                <c:pt idx="199">
                  <c:v>2016-Aug</c:v>
                </c:pt>
                <c:pt idx="200">
                  <c:v>2016-Sep</c:v>
                </c:pt>
                <c:pt idx="201">
                  <c:v>2016-Oct</c:v>
                </c:pt>
                <c:pt idx="202">
                  <c:v>2016-Nov</c:v>
                </c:pt>
                <c:pt idx="203">
                  <c:v>2016-Dec</c:v>
                </c:pt>
                <c:pt idx="204">
                  <c:v>2017-Jan</c:v>
                </c:pt>
                <c:pt idx="205">
                  <c:v>2017-Feb</c:v>
                </c:pt>
                <c:pt idx="206">
                  <c:v>2017-Mar</c:v>
                </c:pt>
                <c:pt idx="207">
                  <c:v>2017-Apr</c:v>
                </c:pt>
                <c:pt idx="208">
                  <c:v>2017-May</c:v>
                </c:pt>
                <c:pt idx="209">
                  <c:v>2017-Jun</c:v>
                </c:pt>
                <c:pt idx="210">
                  <c:v>2017-Jul</c:v>
                </c:pt>
                <c:pt idx="211">
                  <c:v>2017-Aug</c:v>
                </c:pt>
                <c:pt idx="212">
                  <c:v>2017-Sep</c:v>
                </c:pt>
                <c:pt idx="213">
                  <c:v>2017-Oct</c:v>
                </c:pt>
                <c:pt idx="214">
                  <c:v>2017-Nov</c:v>
                </c:pt>
                <c:pt idx="215">
                  <c:v>2017-Dec</c:v>
                </c:pt>
                <c:pt idx="216">
                  <c:v>2018-Jan</c:v>
                </c:pt>
                <c:pt idx="217">
                  <c:v>2018-Feb</c:v>
                </c:pt>
                <c:pt idx="218">
                  <c:v>2018-Mar</c:v>
                </c:pt>
                <c:pt idx="219">
                  <c:v>2018-Apr</c:v>
                </c:pt>
                <c:pt idx="220">
                  <c:v>2018-May</c:v>
                </c:pt>
                <c:pt idx="221">
                  <c:v>2018-Jun</c:v>
                </c:pt>
              </c:strCache>
            </c:strRef>
          </c:cat>
          <c:val>
            <c:numRef>
              <c:f>'additional info'!$U$5:$U$226</c:f>
              <c:numCache>
                <c:formatCode>General</c:formatCode>
                <c:ptCount val="222"/>
                <c:pt idx="4">
                  <c:v>-7.6333333333333639</c:v>
                </c:pt>
                <c:pt idx="5">
                  <c:v>-9.033333333333303</c:v>
                </c:pt>
                <c:pt idx="6">
                  <c:v>-4.69999999999997</c:v>
                </c:pt>
                <c:pt idx="7">
                  <c:v>-0.29999999999995453</c:v>
                </c:pt>
                <c:pt idx="8">
                  <c:v>7.666666666666667</c:v>
                </c:pt>
                <c:pt idx="9">
                  <c:v>5.0666666666666815</c:v>
                </c:pt>
                <c:pt idx="10">
                  <c:v>6.4333333333333185</c:v>
                </c:pt>
                <c:pt idx="11">
                  <c:v>7.033333333333303</c:v>
                </c:pt>
                <c:pt idx="12">
                  <c:v>8.2999999999999545</c:v>
                </c:pt>
                <c:pt idx="13">
                  <c:v>5.80000000000003</c:v>
                </c:pt>
                <c:pt idx="14">
                  <c:v>3.6999999999999695</c:v>
                </c:pt>
                <c:pt idx="15">
                  <c:v>3.033333333333379</c:v>
                </c:pt>
                <c:pt idx="16">
                  <c:v>4.7666666666666515</c:v>
                </c:pt>
                <c:pt idx="17">
                  <c:v>10.10000000000006</c:v>
                </c:pt>
                <c:pt idx="18">
                  <c:v>9.7666666666666515</c:v>
                </c:pt>
                <c:pt idx="19">
                  <c:v>8.6666666666666661</c:v>
                </c:pt>
                <c:pt idx="20">
                  <c:v>-3.1666666666666665</c:v>
                </c:pt>
                <c:pt idx="21">
                  <c:v>-5.0999999999999845</c:v>
                </c:pt>
                <c:pt idx="22">
                  <c:v>-5.833333333333333</c:v>
                </c:pt>
                <c:pt idx="23">
                  <c:v>-3.8333333333333335</c:v>
                </c:pt>
                <c:pt idx="24">
                  <c:v>-0.3000000000000303</c:v>
                </c:pt>
                <c:pt idx="25">
                  <c:v>2.3666666666666365</c:v>
                </c:pt>
                <c:pt idx="26">
                  <c:v>4.9666666666666215</c:v>
                </c:pt>
                <c:pt idx="27">
                  <c:v>3.8000000000000305</c:v>
                </c:pt>
                <c:pt idx="28">
                  <c:v>4.0666666666666815</c:v>
                </c:pt>
                <c:pt idx="29">
                  <c:v>5.466666666666697</c:v>
                </c:pt>
                <c:pt idx="30">
                  <c:v>5.2666666666666515</c:v>
                </c:pt>
                <c:pt idx="31">
                  <c:v>5.9333333333333185</c:v>
                </c:pt>
                <c:pt idx="32">
                  <c:v>7.333333333333333</c:v>
                </c:pt>
                <c:pt idx="33">
                  <c:v>10.366666666666637</c:v>
                </c:pt>
                <c:pt idx="34">
                  <c:v>9.1666666666666661</c:v>
                </c:pt>
                <c:pt idx="35">
                  <c:v>7.4333333333333185</c:v>
                </c:pt>
                <c:pt idx="36">
                  <c:v>5.1333333333333639</c:v>
                </c:pt>
                <c:pt idx="37">
                  <c:v>4.333333333333333</c:v>
                </c:pt>
                <c:pt idx="38">
                  <c:v>4.466666666666697</c:v>
                </c:pt>
                <c:pt idx="39">
                  <c:v>-4.5999999999999845</c:v>
                </c:pt>
                <c:pt idx="40">
                  <c:v>-4.2666666666666515</c:v>
                </c:pt>
                <c:pt idx="41">
                  <c:v>-7.666666666666667</c:v>
                </c:pt>
                <c:pt idx="42">
                  <c:v>-0.76666666666665151</c:v>
                </c:pt>
                <c:pt idx="43">
                  <c:v>-3.599999999999985</c:v>
                </c:pt>
                <c:pt idx="44">
                  <c:v>-1.1333333333333637</c:v>
                </c:pt>
                <c:pt idx="45">
                  <c:v>-2.533333333333379</c:v>
                </c:pt>
                <c:pt idx="46">
                  <c:v>-4.0999999999999845</c:v>
                </c:pt>
                <c:pt idx="47">
                  <c:v>-2.1666666666666665</c:v>
                </c:pt>
                <c:pt idx="48">
                  <c:v>-1.9333333333333182</c:v>
                </c:pt>
                <c:pt idx="49">
                  <c:v>1.4666666666666213</c:v>
                </c:pt>
                <c:pt idx="50">
                  <c:v>-9.9999999999984837E-2</c:v>
                </c:pt>
                <c:pt idx="51">
                  <c:v>8.8333333333333339</c:v>
                </c:pt>
                <c:pt idx="52">
                  <c:v>2.7333333333333485</c:v>
                </c:pt>
                <c:pt idx="53">
                  <c:v>2.099999999999985</c:v>
                </c:pt>
                <c:pt idx="54">
                  <c:v>-5.3666666666666361</c:v>
                </c:pt>
                <c:pt idx="55">
                  <c:v>0.90000000000001512</c:v>
                </c:pt>
                <c:pt idx="56">
                  <c:v>1.033333333333303</c:v>
                </c:pt>
                <c:pt idx="57">
                  <c:v>-0.33333333333333331</c:v>
                </c:pt>
                <c:pt idx="58">
                  <c:v>0.76666666666665151</c:v>
                </c:pt>
                <c:pt idx="59">
                  <c:v>0.33333333333333331</c:v>
                </c:pt>
                <c:pt idx="60">
                  <c:v>0.96666666666662115</c:v>
                </c:pt>
                <c:pt idx="61">
                  <c:v>0.53333333333330302</c:v>
                </c:pt>
                <c:pt idx="62">
                  <c:v>2.1000000000000605</c:v>
                </c:pt>
                <c:pt idx="63">
                  <c:v>1.7000000000000455</c:v>
                </c:pt>
                <c:pt idx="64">
                  <c:v>1.4000000000000152</c:v>
                </c:pt>
                <c:pt idx="65">
                  <c:v>-0.53333333333337885</c:v>
                </c:pt>
                <c:pt idx="66">
                  <c:v>-0.46666666666669698</c:v>
                </c:pt>
                <c:pt idx="67">
                  <c:v>-0.56666666666668186</c:v>
                </c:pt>
                <c:pt idx="68">
                  <c:v>0.16666666666666666</c:v>
                </c:pt>
                <c:pt idx="69">
                  <c:v>2.1999999999999695</c:v>
                </c:pt>
                <c:pt idx="70">
                  <c:v>2.7333333333333485</c:v>
                </c:pt>
                <c:pt idx="71">
                  <c:v>0.36666666666671216</c:v>
                </c:pt>
                <c:pt idx="72">
                  <c:v>-2.2666666666666515</c:v>
                </c:pt>
                <c:pt idx="73">
                  <c:v>-1.6333333333332878</c:v>
                </c:pt>
                <c:pt idx="74">
                  <c:v>0.83333333333333337</c:v>
                </c:pt>
                <c:pt idx="75">
                  <c:v>2.7666666666666515</c:v>
                </c:pt>
                <c:pt idx="76">
                  <c:v>1.4666666666666213</c:v>
                </c:pt>
                <c:pt idx="77">
                  <c:v>1.2999999999999545</c:v>
                </c:pt>
                <c:pt idx="78">
                  <c:v>1.2666666666667272</c:v>
                </c:pt>
                <c:pt idx="79">
                  <c:v>0.16666666666666666</c:v>
                </c:pt>
                <c:pt idx="80">
                  <c:v>-0.33333333333333331</c:v>
                </c:pt>
                <c:pt idx="81">
                  <c:v>-0.93333333333339397</c:v>
                </c:pt>
                <c:pt idx="82">
                  <c:v>-0.66666666666666663</c:v>
                </c:pt>
                <c:pt idx="83">
                  <c:v>-0.36666666666663633</c:v>
                </c:pt>
                <c:pt idx="84">
                  <c:v>0.3000000000000303</c:v>
                </c:pt>
                <c:pt idx="85">
                  <c:v>0.8666666666667121</c:v>
                </c:pt>
                <c:pt idx="86">
                  <c:v>0.96666666666662115</c:v>
                </c:pt>
                <c:pt idx="87">
                  <c:v>0.43333333333331819</c:v>
                </c:pt>
                <c:pt idx="88">
                  <c:v>-0.5</c:v>
                </c:pt>
                <c:pt idx="89">
                  <c:v>-1.6999999999999698</c:v>
                </c:pt>
                <c:pt idx="90">
                  <c:v>-0.26666666666665151</c:v>
                </c:pt>
                <c:pt idx="91">
                  <c:v>1.2999999999999545</c:v>
                </c:pt>
                <c:pt idx="92">
                  <c:v>2</c:v>
                </c:pt>
                <c:pt idx="93">
                  <c:v>0.40000000000001518</c:v>
                </c:pt>
                <c:pt idx="94">
                  <c:v>1</c:v>
                </c:pt>
                <c:pt idx="95">
                  <c:v>2.8000000000000305</c:v>
                </c:pt>
                <c:pt idx="96">
                  <c:v>5.0999999999999845</c:v>
                </c:pt>
                <c:pt idx="97">
                  <c:v>5.7000000000000455</c:v>
                </c:pt>
                <c:pt idx="98">
                  <c:v>5.666666666666667</c:v>
                </c:pt>
                <c:pt idx="99">
                  <c:v>5.3666666666666361</c:v>
                </c:pt>
                <c:pt idx="100">
                  <c:v>5.2999999999999545</c:v>
                </c:pt>
                <c:pt idx="101">
                  <c:v>5.4333333333333185</c:v>
                </c:pt>
                <c:pt idx="102">
                  <c:v>6.5333333333333785</c:v>
                </c:pt>
                <c:pt idx="103">
                  <c:v>6.833333333333333</c:v>
                </c:pt>
                <c:pt idx="104">
                  <c:v>6.9000000000000155</c:v>
                </c:pt>
                <c:pt idx="105">
                  <c:v>6.0999999999999845</c:v>
                </c:pt>
                <c:pt idx="106">
                  <c:v>6.80000000000003</c:v>
                </c:pt>
                <c:pt idx="107">
                  <c:v>6.066666666666606</c:v>
                </c:pt>
                <c:pt idx="108">
                  <c:v>6.5</c:v>
                </c:pt>
                <c:pt idx="109">
                  <c:v>6.1666666666665906</c:v>
                </c:pt>
                <c:pt idx="110">
                  <c:v>5.466666666666697</c:v>
                </c:pt>
                <c:pt idx="111">
                  <c:v>6.766666666666727</c:v>
                </c:pt>
                <c:pt idx="112">
                  <c:v>6.80000000000003</c:v>
                </c:pt>
                <c:pt idx="113">
                  <c:v>12.333333333333334</c:v>
                </c:pt>
                <c:pt idx="114">
                  <c:v>13.666666666666666</c:v>
                </c:pt>
                <c:pt idx="115">
                  <c:v>14.033333333333303</c:v>
                </c:pt>
                <c:pt idx="116">
                  <c:v>9.533333333333303</c:v>
                </c:pt>
                <c:pt idx="117">
                  <c:v>7.9333333333332421</c:v>
                </c:pt>
                <c:pt idx="118">
                  <c:v>7.1000000000000609</c:v>
                </c:pt>
                <c:pt idx="119">
                  <c:v>8.8666666666666369</c:v>
                </c:pt>
                <c:pt idx="120">
                  <c:v>6.69999999999997</c:v>
                </c:pt>
                <c:pt idx="121">
                  <c:v>6.266666666666727</c:v>
                </c:pt>
                <c:pt idx="122">
                  <c:v>5.433333333333394</c:v>
                </c:pt>
                <c:pt idx="123">
                  <c:v>3.2000000000001214</c:v>
                </c:pt>
                <c:pt idx="124">
                  <c:v>9.433333333333243</c:v>
                </c:pt>
                <c:pt idx="125">
                  <c:v>7.766666666666727</c:v>
                </c:pt>
                <c:pt idx="126">
                  <c:v>10.366666666666637</c:v>
                </c:pt>
                <c:pt idx="127">
                  <c:v>4.466666666666697</c:v>
                </c:pt>
                <c:pt idx="128">
                  <c:v>4.533333333333303</c:v>
                </c:pt>
                <c:pt idx="129">
                  <c:v>4.19999999999997</c:v>
                </c:pt>
                <c:pt idx="130">
                  <c:v>3</c:v>
                </c:pt>
                <c:pt idx="131">
                  <c:v>4.19999999999997</c:v>
                </c:pt>
                <c:pt idx="132">
                  <c:v>5.033333333333303</c:v>
                </c:pt>
                <c:pt idx="133">
                  <c:v>4.733333333333273</c:v>
                </c:pt>
                <c:pt idx="134">
                  <c:v>4.266666666666727</c:v>
                </c:pt>
                <c:pt idx="135">
                  <c:v>1.933333333333394</c:v>
                </c:pt>
                <c:pt idx="136">
                  <c:v>1.8000000000000302</c:v>
                </c:pt>
                <c:pt idx="137">
                  <c:v>-1.6000000000000607</c:v>
                </c:pt>
                <c:pt idx="138">
                  <c:v>-2.533333333333303</c:v>
                </c:pt>
                <c:pt idx="139">
                  <c:v>-4.0999999999999091</c:v>
                </c:pt>
                <c:pt idx="140">
                  <c:v>-1.6999999999999698</c:v>
                </c:pt>
                <c:pt idx="141">
                  <c:v>-0.86666666666678793</c:v>
                </c:pt>
                <c:pt idx="142">
                  <c:v>-0.63333333333336361</c:v>
                </c:pt>
                <c:pt idx="143">
                  <c:v>-1.966666666666697</c:v>
                </c:pt>
                <c:pt idx="144">
                  <c:v>-3.6333333333332121</c:v>
                </c:pt>
                <c:pt idx="145">
                  <c:v>-3.3666666666666365</c:v>
                </c:pt>
                <c:pt idx="146">
                  <c:v>-2.066666666666606</c:v>
                </c:pt>
                <c:pt idx="147">
                  <c:v>-0.83333333333333337</c:v>
                </c:pt>
                <c:pt idx="148">
                  <c:v>-0.53333333333345456</c:v>
                </c:pt>
                <c:pt idx="149">
                  <c:v>-0.3000000000000303</c:v>
                </c:pt>
                <c:pt idx="150">
                  <c:v>-2.5</c:v>
                </c:pt>
                <c:pt idx="151">
                  <c:v>0.46666666666669698</c:v>
                </c:pt>
                <c:pt idx="152">
                  <c:v>1.8000000000000302</c:v>
                </c:pt>
                <c:pt idx="153">
                  <c:v>3.5999999999999091</c:v>
                </c:pt>
                <c:pt idx="154">
                  <c:v>-0.5</c:v>
                </c:pt>
                <c:pt idx="155">
                  <c:v>-2.8000000000000305</c:v>
                </c:pt>
                <c:pt idx="156">
                  <c:v>-3.3333333333333335</c:v>
                </c:pt>
                <c:pt idx="157">
                  <c:v>-1.8999999999999393</c:v>
                </c:pt>
                <c:pt idx="158">
                  <c:v>-2.033333333333303</c:v>
                </c:pt>
                <c:pt idx="159">
                  <c:v>-3.6666666666666665</c:v>
                </c:pt>
                <c:pt idx="160">
                  <c:v>-6.233333333333424</c:v>
                </c:pt>
                <c:pt idx="161">
                  <c:v>-7.966666666666697</c:v>
                </c:pt>
                <c:pt idx="162">
                  <c:v>-7.8999999999999391</c:v>
                </c:pt>
                <c:pt idx="163">
                  <c:v>-7.566666666666606</c:v>
                </c:pt>
                <c:pt idx="164">
                  <c:v>-6.0666666666667579</c:v>
                </c:pt>
                <c:pt idx="165">
                  <c:v>-6.69999999999997</c:v>
                </c:pt>
                <c:pt idx="166">
                  <c:v>-3.466666666666697</c:v>
                </c:pt>
                <c:pt idx="167">
                  <c:v>-4.166666666666667</c:v>
                </c:pt>
                <c:pt idx="168">
                  <c:v>-1.6666666666666667</c:v>
                </c:pt>
                <c:pt idx="169">
                  <c:v>-3.8999999999999395</c:v>
                </c:pt>
                <c:pt idx="170">
                  <c:v>-3.033333333333303</c:v>
                </c:pt>
                <c:pt idx="171">
                  <c:v>-2.933333333333394</c:v>
                </c:pt>
                <c:pt idx="172">
                  <c:v>-1.0666666666667577</c:v>
                </c:pt>
                <c:pt idx="173">
                  <c:v>-0.43333333333324237</c:v>
                </c:pt>
                <c:pt idx="174">
                  <c:v>1.5</c:v>
                </c:pt>
                <c:pt idx="175">
                  <c:v>1.8333333333333333</c:v>
                </c:pt>
                <c:pt idx="176">
                  <c:v>1.6333333333332121</c:v>
                </c:pt>
                <c:pt idx="177">
                  <c:v>1.1000000000000607</c:v>
                </c:pt>
                <c:pt idx="178">
                  <c:v>1.2333333333334242</c:v>
                </c:pt>
                <c:pt idx="179">
                  <c:v>1.466666666666697</c:v>
                </c:pt>
                <c:pt idx="180">
                  <c:v>2.3333333333333335</c:v>
                </c:pt>
                <c:pt idx="181">
                  <c:v>1.8000000000000302</c:v>
                </c:pt>
                <c:pt idx="182">
                  <c:v>2.5</c:v>
                </c:pt>
                <c:pt idx="183">
                  <c:v>2.066666666666606</c:v>
                </c:pt>
                <c:pt idx="184">
                  <c:v>2.1333333333332121</c:v>
                </c:pt>
                <c:pt idx="185">
                  <c:v>1.6333333333333637</c:v>
                </c:pt>
                <c:pt idx="186">
                  <c:v>1.6666666666666667</c:v>
                </c:pt>
                <c:pt idx="187">
                  <c:v>2</c:v>
                </c:pt>
                <c:pt idx="188">
                  <c:v>1.8000000000000302</c:v>
                </c:pt>
                <c:pt idx="189">
                  <c:v>0.10000000000006064</c:v>
                </c:pt>
                <c:pt idx="190">
                  <c:v>1.2000000000001212</c:v>
                </c:pt>
                <c:pt idx="191">
                  <c:v>2</c:v>
                </c:pt>
                <c:pt idx="192">
                  <c:v>3.3333333333333335</c:v>
                </c:pt>
                <c:pt idx="193">
                  <c:v>1.7999999999998788</c:v>
                </c:pt>
                <c:pt idx="194">
                  <c:v>1.966666666666697</c:v>
                </c:pt>
                <c:pt idx="195">
                  <c:v>2.8666666666666365</c:v>
                </c:pt>
                <c:pt idx="196">
                  <c:v>3.2333333333334244</c:v>
                </c:pt>
                <c:pt idx="197">
                  <c:v>3.8999999999999395</c:v>
                </c:pt>
                <c:pt idx="198">
                  <c:v>4.333333333333333</c:v>
                </c:pt>
                <c:pt idx="199">
                  <c:v>2.7666666666665756</c:v>
                </c:pt>
                <c:pt idx="200">
                  <c:v>2.1333333333333635</c:v>
                </c:pt>
                <c:pt idx="201">
                  <c:v>0.53333333333330302</c:v>
                </c:pt>
                <c:pt idx="202">
                  <c:v>-0.19999999999996967</c:v>
                </c:pt>
                <c:pt idx="203">
                  <c:v>0.26666666666657574</c:v>
                </c:pt>
                <c:pt idx="204">
                  <c:v>1.1999999999999698</c:v>
                </c:pt>
                <c:pt idx="205">
                  <c:v>2.2333333333334244</c:v>
                </c:pt>
                <c:pt idx="206">
                  <c:v>-0.96666666666654544</c:v>
                </c:pt>
                <c:pt idx="207">
                  <c:v>-3.1666666666666665</c:v>
                </c:pt>
                <c:pt idx="208">
                  <c:v>-2.2666666666667274</c:v>
                </c:pt>
                <c:pt idx="209">
                  <c:v>-0.73333333333342432</c:v>
                </c:pt>
                <c:pt idx="210">
                  <c:v>0.13333333333336364</c:v>
                </c:pt>
                <c:pt idx="211">
                  <c:v>-0.3000000000000303</c:v>
                </c:pt>
                <c:pt idx="212">
                  <c:v>-0.3000000000000303</c:v>
                </c:pt>
                <c:pt idx="213">
                  <c:v>0.43333333333339397</c:v>
                </c:pt>
                <c:pt idx="214">
                  <c:v>-0.76666666666657568</c:v>
                </c:pt>
                <c:pt idx="215">
                  <c:v>-2.0999999999999091</c:v>
                </c:pt>
                <c:pt idx="216">
                  <c:v>-2.2000000000001214</c:v>
                </c:pt>
                <c:pt idx="217">
                  <c:v>-0.66666666666666663</c:v>
                </c:pt>
                <c:pt idx="218">
                  <c:v>0.36666666666663633</c:v>
                </c:pt>
                <c:pt idx="219">
                  <c:v>0.63333333333336361</c:v>
                </c:pt>
                <c:pt idx="220">
                  <c:v>0.13333333333321207</c:v>
                </c:pt>
                <c:pt idx="221">
                  <c:v>3.3333333333303017E-2</c:v>
                </c:pt>
              </c:numCache>
            </c:numRef>
          </c:val>
          <c:smooth val="0"/>
          <c:extLst>
            <c:ext xmlns:c16="http://schemas.microsoft.com/office/drawing/2014/chart" uri="{C3380CC4-5D6E-409C-BE32-E72D297353CC}">
              <c16:uniqueId val="{00000001-59D1-4602-B56B-8A634347FBEB}"/>
            </c:ext>
          </c:extLst>
        </c:ser>
        <c:dLbls>
          <c:showLegendKey val="0"/>
          <c:showVal val="0"/>
          <c:showCatName val="0"/>
          <c:showSerName val="0"/>
          <c:showPercent val="0"/>
          <c:showBubbleSize val="0"/>
        </c:dLbls>
        <c:marker val="1"/>
        <c:smooth val="0"/>
        <c:axId val="499091816"/>
        <c:axId val="503635480"/>
      </c:lineChart>
      <c:dateAx>
        <c:axId val="49909181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635480"/>
        <c:crosses val="autoZero"/>
        <c:auto val="0"/>
        <c:lblOffset val="100"/>
        <c:baseTimeUnit val="days"/>
        <c:minorUnit val="4"/>
      </c:dateAx>
      <c:valAx>
        <c:axId val="503635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0918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466725</xdr:colOff>
          <xdr:row>22</xdr:row>
          <xdr:rowOff>66675</xdr:rowOff>
        </xdr:from>
        <xdr:to>
          <xdr:col>2</xdr:col>
          <xdr:colOff>876300</xdr:colOff>
          <xdr:row>26</xdr:row>
          <xdr:rowOff>76200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500" b="0" i="0" u="none" strike="noStrike" baseline="0">
                  <a:solidFill>
                    <a:srgbClr val="000000"/>
                  </a:solidFill>
                  <a:latin typeface="Helvetica"/>
                  <a:cs typeface="Helvetica"/>
                </a:rPr>
                <a:t>Make Fiscal Impact PDF</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119</xdr:col>
      <xdr:colOff>0</xdr:colOff>
      <xdr:row>112</xdr:row>
      <xdr:rowOff>0</xdr:rowOff>
    </xdr:from>
    <xdr:to>
      <xdr:col>125</xdr:col>
      <xdr:colOff>280148</xdr:colOff>
      <xdr:row>135</xdr:row>
      <xdr:rowOff>54909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263338</xdr:colOff>
      <xdr:row>82</xdr:row>
      <xdr:rowOff>141192</xdr:rowOff>
    </xdr:from>
    <xdr:to>
      <xdr:col>1</xdr:col>
      <xdr:colOff>2588558</xdr:colOff>
      <xdr:row>104</xdr:row>
      <xdr:rowOff>112057</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107</xdr:row>
      <xdr:rowOff>0</xdr:rowOff>
    </xdr:from>
    <xdr:to>
      <xdr:col>1</xdr:col>
      <xdr:colOff>2208961</xdr:colOff>
      <xdr:row>130</xdr:row>
      <xdr:rowOff>54909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3216087</xdr:colOff>
      <xdr:row>83</xdr:row>
      <xdr:rowOff>0</xdr:rowOff>
    </xdr:from>
    <xdr:to>
      <xdr:col>9</xdr:col>
      <xdr:colOff>168087</xdr:colOff>
      <xdr:row>109</xdr:row>
      <xdr:rowOff>156882</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111672</xdr:colOff>
      <xdr:row>0</xdr:row>
      <xdr:rowOff>131380</xdr:rowOff>
    </xdr:from>
    <xdr:to>
      <xdr:col>8</xdr:col>
      <xdr:colOff>518948</xdr:colOff>
      <xdr:row>20</xdr:row>
      <xdr:rowOff>157655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105103</xdr:colOff>
      <xdr:row>21</xdr:row>
      <xdr:rowOff>32846</xdr:rowOff>
    </xdr:from>
    <xdr:to>
      <xdr:col>8</xdr:col>
      <xdr:colOff>512380</xdr:colOff>
      <xdr:row>41</xdr:row>
      <xdr:rowOff>124810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Total</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recessions.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Components</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recessions.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25</xdr:col>
      <xdr:colOff>228447</xdr:colOff>
      <xdr:row>20</xdr:row>
      <xdr:rowOff>143867</xdr:rowOff>
    </xdr:from>
    <xdr:to>
      <xdr:col>41</xdr:col>
      <xdr:colOff>201706</xdr:colOff>
      <xdr:row>36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227030</xdr:colOff>
      <xdr:row>3</xdr:row>
      <xdr:rowOff>132478</xdr:rowOff>
    </xdr:from>
    <xdr:to>
      <xdr:col>41</xdr:col>
      <xdr:colOff>212913</xdr:colOff>
      <xdr:row>20</xdr:row>
      <xdr:rowOff>123265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196613</xdr:colOff>
      <xdr:row>36</xdr:row>
      <xdr:rowOff>27505</xdr:rowOff>
    </xdr:from>
    <xdr:to>
      <xdr:col>41</xdr:col>
      <xdr:colOff>201706</xdr:colOff>
      <xdr:row>51</xdr:row>
      <xdr:rowOff>145676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pnas01\Files_ES\Pari%20Sastry\test4hav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nding by Category (2)"/>
    </sheetNames>
    <sheetDataSet>
      <sheetData sheetId="0">
        <row r="1">
          <cell r="A1" t="str">
            <v>1974 2034</v>
          </cell>
          <cell r="B1" t="str">
            <v>.excel_last</v>
          </cell>
          <cell r="C1" t="str">
            <v>(FJBLMDP@GOVFIN + FJBLMCP@GOVFIN)</v>
          </cell>
          <cell r="D1" t="str">
            <v>FJBLSSP@GOVFIN</v>
          </cell>
          <cell r="E1" t="str">
            <v>FJBLEIP@GOVFIN</v>
          </cell>
          <cell r="F1" t="str">
            <v>FJBLONP@GOVFIN</v>
          </cell>
          <cell r="G1" t="str">
            <v>HJBDEMSP@GOVFIN</v>
          </cell>
          <cell r="H1" t="str">
            <v>HJBDEIP@GOVFIN</v>
          </cell>
        </row>
        <row r="2">
          <cell r="A2" t="str">
            <v>.DESC</v>
          </cell>
          <cell r="C2" t="str">
            <v xml:space="preserve">FJBLMDP: CBO Ext Baseline as % of GDP: Outlays: Medicaid, CHIP &amp; Exch Subsidies(FY, %) FJBLMCP: CBO Extended Baseline as % of GDP: Outlays: Medicare (Fiscal Year, %)  </v>
          </cell>
          <cell r="D2" t="str">
            <v xml:space="preserve">CBO Extended Baseline as % of GDP: Outlays: Social Security(Fiscal Yr, %)  </v>
          </cell>
          <cell r="E2" t="str">
            <v xml:space="preserve">CBO Extended Baseline as % of GDP: Outlays: Net Interest(Fiscal Yr, %)  </v>
          </cell>
          <cell r="F2" t="str">
            <v xml:space="preserve">CBO Extended Baseline as % of GDP: Outlays: Other Noninterest(Fiscal Yr, %)  </v>
          </cell>
          <cell r="G2" t="str">
            <v xml:space="preserve">CBO: Fed Mandatory Outlays as Percent of GDP: Social Security(Fiscal Year, %)  </v>
          </cell>
          <cell r="H2" t="str">
            <v xml:space="preserve">CBO: Federal Outlays as a Percentage of GDP: Net Interest (Fiscal Year, %)  </v>
          </cell>
          <cell r="I2" t="str">
            <v>CBO: Federal Outlays as a Percentage of GDP: Other Noninterest (Fiscal Yr, %) MANUAL CALCULATION
= Total outlays - net interest - socail security - major health</v>
          </cell>
        </row>
        <row r="3">
          <cell r="A3" t="str">
            <v>.T1</v>
          </cell>
          <cell r="C3" t="str">
            <v xml:space="preserve">RESULT: 2014 FJBLMDP: 2014 FJBLMCP: 2014 </v>
          </cell>
          <cell r="D3" t="str">
            <v xml:space="preserve">2014 </v>
          </cell>
          <cell r="E3" t="str">
            <v xml:space="preserve">2014 </v>
          </cell>
          <cell r="F3" t="str">
            <v xml:space="preserve">2014 </v>
          </cell>
          <cell r="G3" t="str">
            <v xml:space="preserve">1973 </v>
          </cell>
          <cell r="H3" t="str">
            <v xml:space="preserve">1973 </v>
          </cell>
        </row>
        <row r="4">
          <cell r="A4" t="str">
            <v>.TN</v>
          </cell>
          <cell r="C4" t="str">
            <v xml:space="preserve">RESULT: 2089 FJBLMDP: 2089 FJBLMCP: 2089 </v>
          </cell>
          <cell r="D4" t="str">
            <v xml:space="preserve">2089 </v>
          </cell>
          <cell r="E4" t="str">
            <v xml:space="preserve">2089 </v>
          </cell>
          <cell r="F4" t="str">
            <v xml:space="preserve">2089 </v>
          </cell>
          <cell r="G4" t="str">
            <v xml:space="preserve">2013 </v>
          </cell>
          <cell r="H4" t="str">
            <v xml:space="preserve">2013 </v>
          </cell>
        </row>
        <row r="5">
          <cell r="A5" t="str">
            <v>.SOURCE</v>
          </cell>
          <cell r="C5" t="str">
            <v xml:space="preserve">FJBLMDP: CBO FJBLMCP: CBO </v>
          </cell>
          <cell r="D5" t="str">
            <v xml:space="preserve">CBO </v>
          </cell>
          <cell r="E5" t="str">
            <v xml:space="preserve">CBO </v>
          </cell>
          <cell r="F5" t="str">
            <v xml:space="preserve">CBO </v>
          </cell>
          <cell r="G5" t="str">
            <v xml:space="preserve">CBO </v>
          </cell>
          <cell r="H5" t="str">
            <v xml:space="preserve">CBO </v>
          </cell>
        </row>
        <row r="6">
          <cell r="A6" t="str">
            <v>.DTLM</v>
          </cell>
          <cell r="C6" t="str">
            <v xml:space="preserve">FJBLMDP: Jul-15-2014 11:35 FJBLMCP: Jul-15-2014 11:35 </v>
          </cell>
          <cell r="D6" t="str">
            <v xml:space="preserve">Jul-15-2014 11:27 </v>
          </cell>
          <cell r="E6" t="str">
            <v xml:space="preserve">Jul-15-2014 11:27 </v>
          </cell>
          <cell r="F6" t="str">
            <v xml:space="preserve">Jul-15-2014 11:27 </v>
          </cell>
          <cell r="G6" t="str">
            <v xml:space="preserve">Aug-27-2014 12:17 </v>
          </cell>
          <cell r="H6" t="str">
            <v xml:space="preserve">Apr-14-2014 12:46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YCTLG@USNA" TargetMode="External"/><Relationship Id="rId13" Type="http://schemas.openxmlformats.org/officeDocument/2006/relationships/hyperlink" Target="mailto:DC@USNA/100" TargetMode="External"/><Relationship Id="rId18" Type="http://schemas.openxmlformats.org/officeDocument/2006/relationships/drawing" Target="../drawings/drawing1.xml"/><Relationship Id="rId3" Type="http://schemas.openxmlformats.org/officeDocument/2006/relationships/hyperlink" Target="mailto:YPTMD@USNA" TargetMode="External"/><Relationship Id="rId7" Type="http://schemas.openxmlformats.org/officeDocument/2006/relationships/hyperlink" Target="mailto:YTPI@USNA" TargetMode="External"/><Relationship Id="rId12" Type="http://schemas.openxmlformats.org/officeDocument/2006/relationships/hyperlink" Target="mailto:CH@USECON" TargetMode="External"/><Relationship Id="rId17" Type="http://schemas.openxmlformats.org/officeDocument/2006/relationships/printerSettings" Target="../printerSettings/printerSettings1.bin"/><Relationship Id="rId2" Type="http://schemas.openxmlformats.org/officeDocument/2006/relationships/hyperlink" Target="mailto:GTFP@USNA" TargetMode="External"/><Relationship Id="rId16" Type="http://schemas.openxmlformats.org/officeDocument/2006/relationships/hyperlink" Target="mailto:GFRCF@USNA" TargetMode="External"/><Relationship Id="rId20" Type="http://schemas.openxmlformats.org/officeDocument/2006/relationships/ctrlProp" Target="../ctrlProps/ctrlProp1.xml"/><Relationship Id="rId1" Type="http://schemas.openxmlformats.org/officeDocument/2006/relationships/hyperlink" Target="mailto:PTGH@USECON" TargetMode="External"/><Relationship Id="rId6" Type="http://schemas.openxmlformats.org/officeDocument/2006/relationships/hyperlink" Target="mailto:YPTX@USNA" TargetMode="External"/><Relationship Id="rId11" Type="http://schemas.openxmlformats.org/officeDocument/2006/relationships/hyperlink" Target="mailto:C@USECON" TargetMode="External"/><Relationship Id="rId5" Type="http://schemas.openxmlformats.org/officeDocument/2006/relationships/hyperlink" Target="mailto:GRCSI@USNA" TargetMode="External"/><Relationship Id="rId15" Type="http://schemas.openxmlformats.org/officeDocument/2006/relationships/hyperlink" Target="mailto:G@USNA" TargetMode="External"/><Relationship Id="rId10" Type="http://schemas.openxmlformats.org/officeDocument/2006/relationships/hyperlink" Target="mailto:GDP@USECON" TargetMode="External"/><Relationship Id="rId19" Type="http://schemas.openxmlformats.org/officeDocument/2006/relationships/vmlDrawing" Target="../drawings/vmlDrawing1.vml"/><Relationship Id="rId4" Type="http://schemas.openxmlformats.org/officeDocument/2006/relationships/hyperlink" Target="mailto:YPTMR@USNA" TargetMode="External"/><Relationship Id="rId9" Type="http://schemas.openxmlformats.org/officeDocument/2006/relationships/hyperlink" Target="mailto:GDPH@USECON" TargetMode="External"/><Relationship Id="rId14" Type="http://schemas.openxmlformats.org/officeDocument/2006/relationships/hyperlink" Target="mailto:GDPPOTHQ@USECO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YPTMR@USNA" TargetMode="External"/><Relationship Id="rId13" Type="http://schemas.openxmlformats.org/officeDocument/2006/relationships/hyperlink" Target="mailto:GDPPOTHQ@USECON" TargetMode="External"/><Relationship Id="rId18" Type="http://schemas.openxmlformats.org/officeDocument/2006/relationships/hyperlink" Target="mailto:PTGSH@USECON" TargetMode="External"/><Relationship Id="rId3" Type="http://schemas.openxmlformats.org/officeDocument/2006/relationships/hyperlink" Target="mailto:C@USECON" TargetMode="External"/><Relationship Id="rId7" Type="http://schemas.openxmlformats.org/officeDocument/2006/relationships/hyperlink" Target="mailto:YTPI@USNA" TargetMode="External"/><Relationship Id="rId12" Type="http://schemas.openxmlformats.org/officeDocument/2006/relationships/hyperlink" Target="mailto:GRCSI@USNA" TargetMode="External"/><Relationship Id="rId17" Type="http://schemas.openxmlformats.org/officeDocument/2006/relationships/hyperlink" Target="mailto:PTGFH@USECON" TargetMode="External"/><Relationship Id="rId2" Type="http://schemas.openxmlformats.org/officeDocument/2006/relationships/hyperlink" Target="mailto:CH@USECON" TargetMode="External"/><Relationship Id="rId16" Type="http://schemas.openxmlformats.org/officeDocument/2006/relationships/hyperlink" Target="mailto:RecessQ2@USECON" TargetMode="External"/><Relationship Id="rId1" Type="http://schemas.openxmlformats.org/officeDocument/2006/relationships/hyperlink" Target="mailto:DC@USNA/100" TargetMode="External"/><Relationship Id="rId6" Type="http://schemas.openxmlformats.org/officeDocument/2006/relationships/hyperlink" Target="mailto:YCTLG@USNA" TargetMode="External"/><Relationship Id="rId11" Type="http://schemas.openxmlformats.org/officeDocument/2006/relationships/hyperlink" Target="mailto:PTGH@USECON" TargetMode="External"/><Relationship Id="rId5" Type="http://schemas.openxmlformats.org/officeDocument/2006/relationships/hyperlink" Target="mailto:GDPH@USECON" TargetMode="External"/><Relationship Id="rId15" Type="http://schemas.openxmlformats.org/officeDocument/2006/relationships/hyperlink" Target="mailto:GFRCF@USNA" TargetMode="External"/><Relationship Id="rId10" Type="http://schemas.openxmlformats.org/officeDocument/2006/relationships/hyperlink" Target="mailto:GTFP@USNA" TargetMode="External"/><Relationship Id="rId19" Type="http://schemas.openxmlformats.org/officeDocument/2006/relationships/printerSettings" Target="../printerSettings/printerSettings2.bin"/><Relationship Id="rId4" Type="http://schemas.openxmlformats.org/officeDocument/2006/relationships/hyperlink" Target="mailto:GDP@USECON" TargetMode="External"/><Relationship Id="rId9" Type="http://schemas.openxmlformats.org/officeDocument/2006/relationships/hyperlink" Target="mailto:YPTMD@USNA" TargetMode="External"/><Relationship Id="rId14" Type="http://schemas.openxmlformats.org/officeDocument/2006/relationships/hyperlink" Target="mailto:G@USNA"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brookings.edu/interactives/hutchins-center-fiscal-impact-measure/" TargetMode="External"/><Relationship Id="rId1" Type="http://schemas.openxmlformats.org/officeDocument/2006/relationships/hyperlink" Target="https://www.brookings.edu/research/the-hutchins-centers-fiscal-impact-measure/" TargetMode="Externa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E18"/>
  <sheetViews>
    <sheetView zoomScale="85" zoomScaleNormal="85" workbookViewId="0">
      <selection activeCell="D9" sqref="D9"/>
    </sheetView>
  </sheetViews>
  <sheetFormatPr defaultRowHeight="15" x14ac:dyDescent="0.25"/>
  <cols>
    <col min="1" max="1" width="26.140625" bestFit="1" customWidth="1"/>
    <col min="2" max="2" width="43.42578125" bestFit="1" customWidth="1"/>
    <col min="3" max="3" width="17.85546875" bestFit="1" customWidth="1"/>
    <col min="4" max="4" width="15" bestFit="1" customWidth="1"/>
    <col min="5" max="5" width="30.85546875" bestFit="1" customWidth="1"/>
  </cols>
  <sheetData>
    <row r="2" spans="1:5" s="3" customFormat="1" x14ac:dyDescent="0.25">
      <c r="A2" s="3" t="s">
        <v>25</v>
      </c>
      <c r="B2" s="3" t="s">
        <v>0</v>
      </c>
      <c r="C2" s="3" t="s">
        <v>2</v>
      </c>
      <c r="D2" s="3" t="s">
        <v>4</v>
      </c>
      <c r="E2" s="3" t="s">
        <v>5</v>
      </c>
    </row>
    <row r="3" spans="1:5" ht="45" x14ac:dyDescent="0.25">
      <c r="A3" t="s">
        <v>29</v>
      </c>
      <c r="B3" s="1" t="s">
        <v>1</v>
      </c>
      <c r="C3" t="s">
        <v>3</v>
      </c>
      <c r="D3" s="2" t="s">
        <v>7</v>
      </c>
      <c r="E3" t="s">
        <v>6</v>
      </c>
    </row>
    <row r="4" spans="1:5" x14ac:dyDescent="0.25">
      <c r="A4" t="s">
        <v>27</v>
      </c>
      <c r="B4" t="s">
        <v>13</v>
      </c>
      <c r="C4" t="s">
        <v>16</v>
      </c>
      <c r="D4" s="2" t="s">
        <v>21</v>
      </c>
      <c r="E4" t="s">
        <v>23</v>
      </c>
    </row>
    <row r="5" spans="1:5" x14ac:dyDescent="0.25">
      <c r="A5" t="s">
        <v>27</v>
      </c>
      <c r="B5" t="s">
        <v>14</v>
      </c>
      <c r="C5" t="s">
        <v>17</v>
      </c>
      <c r="D5" s="2" t="s">
        <v>20</v>
      </c>
      <c r="E5" t="s">
        <v>22</v>
      </c>
    </row>
    <row r="6" spans="1:5" x14ac:dyDescent="0.25">
      <c r="A6" t="s">
        <v>26</v>
      </c>
      <c r="B6" t="s">
        <v>18</v>
      </c>
      <c r="C6" t="s">
        <v>15</v>
      </c>
      <c r="D6" s="2" t="s">
        <v>19</v>
      </c>
      <c r="E6" t="s">
        <v>24</v>
      </c>
    </row>
    <row r="7" spans="1:5" x14ac:dyDescent="0.25">
      <c r="A7" t="s">
        <v>28</v>
      </c>
      <c r="B7" t="s">
        <v>35</v>
      </c>
      <c r="C7" t="s">
        <v>33</v>
      </c>
      <c r="D7" s="2" t="s">
        <v>43</v>
      </c>
      <c r="E7" t="s">
        <v>38</v>
      </c>
    </row>
    <row r="8" spans="1:5" x14ac:dyDescent="0.25">
      <c r="A8" t="s">
        <v>28</v>
      </c>
      <c r="B8" t="s">
        <v>36</v>
      </c>
      <c r="C8" t="s">
        <v>32</v>
      </c>
      <c r="D8" s="2" t="s">
        <v>44</v>
      </c>
      <c r="E8" t="s">
        <v>39</v>
      </c>
    </row>
    <row r="9" spans="1:5" x14ac:dyDescent="0.25">
      <c r="A9" t="s">
        <v>28</v>
      </c>
      <c r="B9" t="s">
        <v>37</v>
      </c>
      <c r="C9" t="s">
        <v>31</v>
      </c>
      <c r="D9" s="2" t="s">
        <v>45</v>
      </c>
      <c r="E9" t="s">
        <v>40</v>
      </c>
    </row>
    <row r="10" spans="1:5" x14ac:dyDescent="0.25">
      <c r="A10" t="s">
        <v>223</v>
      </c>
      <c r="B10" t="s">
        <v>42</v>
      </c>
      <c r="C10" t="s">
        <v>34</v>
      </c>
      <c r="D10" s="2" t="s">
        <v>46</v>
      </c>
      <c r="E10" t="s">
        <v>41</v>
      </c>
    </row>
    <row r="11" spans="1:5" x14ac:dyDescent="0.25">
      <c r="A11" t="s">
        <v>224</v>
      </c>
      <c r="B11" t="s">
        <v>225</v>
      </c>
      <c r="C11" t="s">
        <v>226</v>
      </c>
      <c r="D11" s="2" t="s">
        <v>227</v>
      </c>
      <c r="E11" t="s">
        <v>228</v>
      </c>
    </row>
    <row r="12" spans="1:5" x14ac:dyDescent="0.25">
      <c r="A12" t="s">
        <v>30</v>
      </c>
      <c r="B12" t="s">
        <v>8</v>
      </c>
      <c r="D12" s="2" t="s">
        <v>47</v>
      </c>
      <c r="E12" t="s">
        <v>48</v>
      </c>
    </row>
    <row r="13" spans="1:5" x14ac:dyDescent="0.25">
      <c r="A13" t="s">
        <v>30</v>
      </c>
      <c r="B13" t="s">
        <v>9</v>
      </c>
      <c r="D13" s="2" t="s">
        <v>54</v>
      </c>
      <c r="E13" t="s">
        <v>51</v>
      </c>
    </row>
    <row r="14" spans="1:5" x14ac:dyDescent="0.25">
      <c r="A14" t="s">
        <v>30</v>
      </c>
      <c r="B14" t="s">
        <v>10</v>
      </c>
      <c r="D14" s="2" t="s">
        <v>53</v>
      </c>
      <c r="E14" t="s">
        <v>52</v>
      </c>
    </row>
    <row r="15" spans="1:5" x14ac:dyDescent="0.25">
      <c r="A15" t="s">
        <v>30</v>
      </c>
      <c r="B15" t="s">
        <v>11</v>
      </c>
      <c r="D15" s="2" t="s">
        <v>55</v>
      </c>
      <c r="E15" t="s">
        <v>56</v>
      </c>
    </row>
    <row r="16" spans="1:5" x14ac:dyDescent="0.25">
      <c r="A16" t="s">
        <v>30</v>
      </c>
      <c r="B16" t="s">
        <v>12</v>
      </c>
      <c r="D16" s="2" t="s">
        <v>49</v>
      </c>
      <c r="E16" t="s">
        <v>50</v>
      </c>
    </row>
    <row r="17" spans="1:5" x14ac:dyDescent="0.25">
      <c r="A17" t="s">
        <v>30</v>
      </c>
      <c r="B17" t="s">
        <v>197</v>
      </c>
      <c r="D17" s="2" t="s">
        <v>198</v>
      </c>
      <c r="E17" t="s">
        <v>202</v>
      </c>
    </row>
    <row r="18" spans="1:5" x14ac:dyDescent="0.25">
      <c r="A18" t="s">
        <v>30</v>
      </c>
      <c r="B18" s="15" t="s">
        <v>200</v>
      </c>
      <c r="C18" t="s">
        <v>205</v>
      </c>
      <c r="D18" s="2" t="s">
        <v>204</v>
      </c>
      <c r="E18" t="s">
        <v>201</v>
      </c>
    </row>
  </sheetData>
  <hyperlinks>
    <hyperlink ref="D3" r:id="rId1"/>
    <hyperlink ref="D6" r:id="rId2"/>
    <hyperlink ref="D5" r:id="rId3"/>
    <hyperlink ref="D4" r:id="rId4"/>
    <hyperlink ref="D7" r:id="rId5"/>
    <hyperlink ref="D8" r:id="rId6"/>
    <hyperlink ref="D9" r:id="rId7"/>
    <hyperlink ref="D10" r:id="rId8"/>
    <hyperlink ref="D12" r:id="rId9"/>
    <hyperlink ref="D16" r:id="rId10"/>
    <hyperlink ref="D14" r:id="rId11"/>
    <hyperlink ref="D13" r:id="rId12"/>
    <hyperlink ref="D15" r:id="rId13"/>
    <hyperlink ref="D17" r:id="rId14"/>
    <hyperlink ref="D18" r:id="rId15"/>
    <hyperlink ref="D11" r:id="rId16"/>
  </hyperlinks>
  <pageMargins left="0.7" right="0.7" top="0.75" bottom="0.75" header="0.3" footer="0.3"/>
  <pageSetup orientation="portrait" r:id="rId17"/>
  <drawing r:id="rId18"/>
  <legacyDrawing r:id="rId19"/>
  <mc:AlternateContent xmlns:mc="http://schemas.openxmlformats.org/markup-compatibility/2006">
    <mc:Choice Requires="x14">
      <controls>
        <mc:AlternateContent xmlns:mc="http://schemas.openxmlformats.org/markup-compatibility/2006">
          <mc:Choice Requires="x14">
            <control shapeId="4097" r:id="rId20" name="Button 1">
              <controlPr defaultSize="0" print="0" autoFill="0" autoPict="0" macro="[0]!fiscal_impact_pdf">
                <anchor moveWithCells="1" sizeWithCells="1">
                  <from>
                    <xdr:col>1</xdr:col>
                    <xdr:colOff>466725</xdr:colOff>
                    <xdr:row>22</xdr:row>
                    <xdr:rowOff>66675</xdr:rowOff>
                  </from>
                  <to>
                    <xdr:col>2</xdr:col>
                    <xdr:colOff>876300</xdr:colOff>
                    <xdr:row>26</xdr:row>
                    <xdr:rowOff>76200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307"/>
  <sheetViews>
    <sheetView workbookViewId="0">
      <pane xSplit="2" ySplit="6" topLeftCell="C7" activePane="bottomRight" state="frozen"/>
      <selection pane="topRight" activeCell="C1" sqref="C1"/>
      <selection pane="bottomLeft" activeCell="A7" sqref="A7"/>
      <selection pane="bottomRight" activeCell="C8" sqref="C8"/>
    </sheetView>
  </sheetViews>
  <sheetFormatPr defaultRowHeight="15" x14ac:dyDescent="0.25"/>
  <cols>
    <col min="1" max="1" width="11" bestFit="1" customWidth="1"/>
    <col min="2" max="2" width="10.42578125" bestFit="1" customWidth="1"/>
    <col min="3" max="4" width="21.5703125" customWidth="1"/>
    <col min="5" max="5" width="28.5703125" bestFit="1" customWidth="1"/>
    <col min="6" max="8" width="33" customWidth="1"/>
    <col min="9" max="9" width="40.28515625" customWidth="1"/>
    <col min="10" max="10" width="36.42578125" customWidth="1"/>
    <col min="11" max="15" width="33" customWidth="1"/>
    <col min="16" max="16" width="38.42578125" customWidth="1"/>
    <col min="17" max="17" width="19.42578125" customWidth="1"/>
    <col min="21" max="21" width="9.140625" style="55"/>
  </cols>
  <sheetData>
    <row r="1" spans="1:22" x14ac:dyDescent="0.25">
      <c r="A1" s="6"/>
      <c r="B1" s="6"/>
      <c r="C1" s="6" t="s">
        <v>13</v>
      </c>
      <c r="D1" s="6" t="s">
        <v>14</v>
      </c>
      <c r="E1" s="6" t="s">
        <v>18</v>
      </c>
      <c r="F1" s="6" t="s">
        <v>36</v>
      </c>
      <c r="G1" s="6" t="s">
        <v>37</v>
      </c>
      <c r="H1" s="6" t="s">
        <v>223</v>
      </c>
      <c r="I1" s="6" t="s">
        <v>231</v>
      </c>
      <c r="J1" s="6" t="s">
        <v>35</v>
      </c>
      <c r="K1" s="6" t="s">
        <v>8</v>
      </c>
      <c r="L1" s="6" t="s">
        <v>9</v>
      </c>
      <c r="M1" s="6" t="s">
        <v>10</v>
      </c>
      <c r="N1" s="6" t="s">
        <v>11</v>
      </c>
      <c r="O1" s="6" t="s">
        <v>12</v>
      </c>
      <c r="P1" s="6" t="s">
        <v>166</v>
      </c>
      <c r="Q1" s="6" t="s">
        <v>197</v>
      </c>
      <c r="R1" s="6" t="s">
        <v>206</v>
      </c>
      <c r="S1" s="6" t="s">
        <v>341</v>
      </c>
      <c r="T1" s="8" t="s">
        <v>359</v>
      </c>
      <c r="U1" s="8" t="s">
        <v>360</v>
      </c>
    </row>
    <row r="2" spans="1:22" x14ac:dyDescent="0.25">
      <c r="A2" t="s">
        <v>314</v>
      </c>
      <c r="B2" t="s">
        <v>61</v>
      </c>
      <c r="C2" s="2" t="s">
        <v>21</v>
      </c>
      <c r="D2" s="2" t="s">
        <v>20</v>
      </c>
      <c r="E2" s="2" t="s">
        <v>19</v>
      </c>
      <c r="F2" s="2" t="s">
        <v>44</v>
      </c>
      <c r="G2" s="2" t="s">
        <v>45</v>
      </c>
      <c r="H2" s="2" t="s">
        <v>46</v>
      </c>
      <c r="I2" s="2" t="s">
        <v>227</v>
      </c>
      <c r="J2" s="2" t="s">
        <v>43</v>
      </c>
      <c r="K2" s="2" t="s">
        <v>47</v>
      </c>
      <c r="L2" s="2" t="s">
        <v>54</v>
      </c>
      <c r="M2" s="2" t="s">
        <v>53</v>
      </c>
      <c r="N2" s="2" t="s">
        <v>55</v>
      </c>
      <c r="O2" s="2" t="s">
        <v>49</v>
      </c>
      <c r="P2" s="2" t="s">
        <v>7</v>
      </c>
      <c r="Q2" s="2" t="s">
        <v>198</v>
      </c>
      <c r="R2" s="2" t="s">
        <v>204</v>
      </c>
      <c r="S2" s="2" t="s">
        <v>350</v>
      </c>
      <c r="T2" s="2" t="s">
        <v>357</v>
      </c>
      <c r="U2" s="56" t="s">
        <v>358</v>
      </c>
    </row>
    <row r="3" spans="1:22" x14ac:dyDescent="0.25">
      <c r="A3" t="s">
        <v>57</v>
      </c>
      <c r="C3" t="s">
        <v>365</v>
      </c>
      <c r="D3" t="s">
        <v>367</v>
      </c>
      <c r="E3" t="s">
        <v>369</v>
      </c>
      <c r="F3" t="s">
        <v>370</v>
      </c>
      <c r="G3" t="s">
        <v>371</v>
      </c>
      <c r="H3" t="s">
        <v>372</v>
      </c>
      <c r="I3" t="s">
        <v>373</v>
      </c>
      <c r="J3" t="s">
        <v>374</v>
      </c>
      <c r="K3" t="s">
        <v>477</v>
      </c>
      <c r="L3" t="s">
        <v>478</v>
      </c>
      <c r="M3" t="s">
        <v>375</v>
      </c>
      <c r="N3" t="s">
        <v>481</v>
      </c>
      <c r="O3" t="s">
        <v>376</v>
      </c>
      <c r="P3" t="s">
        <v>378</v>
      </c>
      <c r="Q3" t="s">
        <v>381</v>
      </c>
      <c r="R3" t="s">
        <v>382</v>
      </c>
      <c r="S3" t="s">
        <v>385</v>
      </c>
      <c r="T3" t="s">
        <v>386</v>
      </c>
      <c r="U3" s="55" t="s">
        <v>387</v>
      </c>
    </row>
    <row r="4" spans="1:22" x14ac:dyDescent="0.25">
      <c r="A4" t="s">
        <v>58</v>
      </c>
      <c r="C4" t="s">
        <v>364</v>
      </c>
      <c r="D4" t="s">
        <v>364</v>
      </c>
      <c r="E4" t="s">
        <v>364</v>
      </c>
      <c r="F4" t="s">
        <v>364</v>
      </c>
      <c r="G4" t="s">
        <v>364</v>
      </c>
      <c r="H4" t="s">
        <v>364</v>
      </c>
      <c r="I4" t="s">
        <v>364</v>
      </c>
      <c r="J4" t="s">
        <v>364</v>
      </c>
      <c r="K4" t="s">
        <v>364</v>
      </c>
      <c r="L4" t="s">
        <v>364</v>
      </c>
      <c r="M4" t="s">
        <v>364</v>
      </c>
      <c r="N4" t="s">
        <v>364</v>
      </c>
      <c r="O4" t="s">
        <v>364</v>
      </c>
      <c r="P4" t="s">
        <v>364</v>
      </c>
      <c r="Q4" t="s">
        <v>380</v>
      </c>
      <c r="R4" t="s">
        <v>364</v>
      </c>
      <c r="S4" t="s">
        <v>384</v>
      </c>
      <c r="T4" t="s">
        <v>364</v>
      </c>
      <c r="U4" s="57" t="s">
        <v>364</v>
      </c>
      <c r="V4" s="25"/>
    </row>
    <row r="5" spans="1:22" x14ac:dyDescent="0.25">
      <c r="A5" t="s">
        <v>59</v>
      </c>
      <c r="C5" t="s">
        <v>363</v>
      </c>
      <c r="D5" t="s">
        <v>366</v>
      </c>
      <c r="E5" t="s">
        <v>368</v>
      </c>
      <c r="F5" t="s">
        <v>368</v>
      </c>
      <c r="G5" t="s">
        <v>368</v>
      </c>
      <c r="H5" t="s">
        <v>368</v>
      </c>
      <c r="I5" t="s">
        <v>368</v>
      </c>
      <c r="J5" t="s">
        <v>368</v>
      </c>
      <c r="K5" t="s">
        <v>474</v>
      </c>
      <c r="L5" t="s">
        <v>474</v>
      </c>
      <c r="M5" t="s">
        <v>368</v>
      </c>
      <c r="N5" t="s">
        <v>474</v>
      </c>
      <c r="O5" t="s">
        <v>368</v>
      </c>
      <c r="P5" t="s">
        <v>377</v>
      </c>
      <c r="Q5" t="s">
        <v>379</v>
      </c>
      <c r="R5" t="s">
        <v>368</v>
      </c>
      <c r="S5" t="s">
        <v>383</v>
      </c>
      <c r="T5" t="s">
        <v>377</v>
      </c>
      <c r="U5" s="57" t="s">
        <v>377</v>
      </c>
      <c r="V5" s="25"/>
    </row>
    <row r="6" spans="1:22" x14ac:dyDescent="0.25">
      <c r="A6" t="s">
        <v>60</v>
      </c>
      <c r="C6" t="s">
        <v>475</v>
      </c>
      <c r="D6" t="s">
        <v>475</v>
      </c>
      <c r="E6" t="s">
        <v>475</v>
      </c>
      <c r="F6" t="s">
        <v>475</v>
      </c>
      <c r="G6" t="s">
        <v>475</v>
      </c>
      <c r="H6" t="s">
        <v>475</v>
      </c>
      <c r="I6" t="s">
        <v>475</v>
      </c>
      <c r="J6" t="s">
        <v>475</v>
      </c>
      <c r="K6" t="s">
        <v>476</v>
      </c>
      <c r="L6" t="s">
        <v>476</v>
      </c>
      <c r="M6" t="s">
        <v>479</v>
      </c>
      <c r="N6" t="s">
        <v>480</v>
      </c>
      <c r="O6" t="s">
        <v>479</v>
      </c>
      <c r="P6" t="s">
        <v>482</v>
      </c>
      <c r="Q6" t="s">
        <v>468</v>
      </c>
      <c r="R6" t="s">
        <v>475</v>
      </c>
      <c r="S6" t="s">
        <v>483</v>
      </c>
      <c r="T6" t="s">
        <v>482</v>
      </c>
      <c r="U6" s="57" t="s">
        <v>482</v>
      </c>
      <c r="V6" s="25"/>
    </row>
    <row r="7" spans="1:22" x14ac:dyDescent="0.25">
      <c r="A7" t="s">
        <v>315</v>
      </c>
      <c r="B7" s="4">
        <v>25658</v>
      </c>
      <c r="C7" s="5">
        <v>7</v>
      </c>
      <c r="D7" s="5">
        <v>5</v>
      </c>
      <c r="E7" s="5">
        <v>63</v>
      </c>
      <c r="F7" s="5">
        <v>104.6</v>
      </c>
      <c r="G7" s="5">
        <v>88.5</v>
      </c>
      <c r="H7" s="5">
        <v>34.1</v>
      </c>
      <c r="I7" s="5">
        <v>3.4</v>
      </c>
      <c r="J7" s="5">
        <v>46.2</v>
      </c>
      <c r="K7" s="5" t="e">
        <v>#N/A</v>
      </c>
      <c r="L7" s="5" t="e">
        <v>#N/A</v>
      </c>
      <c r="M7" s="5">
        <v>632.6</v>
      </c>
      <c r="N7" s="75" t="e">
        <v>#N/A</v>
      </c>
      <c r="O7" s="5">
        <v>1053.5</v>
      </c>
      <c r="P7" s="10">
        <v>-0.47</v>
      </c>
      <c r="Q7" s="5">
        <v>4735</v>
      </c>
      <c r="R7" s="5">
        <v>249.4</v>
      </c>
      <c r="S7" s="47">
        <v>1</v>
      </c>
      <c r="T7" s="10">
        <v>-0.88</v>
      </c>
      <c r="U7" s="58">
        <v>0.41</v>
      </c>
      <c r="V7" s="25"/>
    </row>
    <row r="8" spans="1:22" x14ac:dyDescent="0.25">
      <c r="A8" t="s">
        <v>316</v>
      </c>
      <c r="B8" s="4">
        <v>25749</v>
      </c>
      <c r="C8" s="5">
        <v>7.2</v>
      </c>
      <c r="D8" s="5">
        <v>5.3</v>
      </c>
      <c r="E8" s="5">
        <v>73.099999999999994</v>
      </c>
      <c r="F8" s="5">
        <v>105.5</v>
      </c>
      <c r="G8" s="5">
        <v>90.5</v>
      </c>
      <c r="H8" s="5">
        <v>34.299999999999997</v>
      </c>
      <c r="I8" s="5">
        <v>3.5</v>
      </c>
      <c r="J8" s="5">
        <v>46.5</v>
      </c>
      <c r="K8" s="5" t="e">
        <v>#N/A</v>
      </c>
      <c r="L8" s="5" t="e">
        <v>#N/A</v>
      </c>
      <c r="M8" s="5">
        <v>642.5</v>
      </c>
      <c r="N8" s="75" t="e">
        <v>#N/A</v>
      </c>
      <c r="O8" s="5">
        <v>1070.0999999999999</v>
      </c>
      <c r="P8" s="10">
        <v>-1.1000000000000001</v>
      </c>
      <c r="Q8" s="5">
        <v>4772.5</v>
      </c>
      <c r="R8" s="5">
        <v>250.7</v>
      </c>
      <c r="S8" s="47">
        <v>1</v>
      </c>
      <c r="T8" s="10">
        <v>-1.34</v>
      </c>
      <c r="U8" s="58">
        <v>0.24</v>
      </c>
      <c r="V8" s="25"/>
    </row>
    <row r="9" spans="1:22" x14ac:dyDescent="0.25">
      <c r="A9" t="s">
        <v>317</v>
      </c>
      <c r="B9" s="4">
        <v>25841</v>
      </c>
      <c r="C9" s="5">
        <v>7.3</v>
      </c>
      <c r="D9" s="5">
        <v>5.6</v>
      </c>
      <c r="E9" s="5">
        <v>73.5</v>
      </c>
      <c r="F9" s="5">
        <v>100.7</v>
      </c>
      <c r="G9" s="5">
        <v>92.5</v>
      </c>
      <c r="H9" s="5">
        <v>35.299999999999997</v>
      </c>
      <c r="I9" s="5">
        <v>3.6</v>
      </c>
      <c r="J9" s="5">
        <v>46.9</v>
      </c>
      <c r="K9" s="5" t="e">
        <v>#N/A</v>
      </c>
      <c r="L9" s="5" t="e">
        <v>#N/A</v>
      </c>
      <c r="M9" s="5">
        <v>654.5</v>
      </c>
      <c r="N9" s="75" t="e">
        <v>#N/A</v>
      </c>
      <c r="O9" s="5">
        <v>1088.5</v>
      </c>
      <c r="P9" s="10">
        <v>0.42</v>
      </c>
      <c r="Q9" s="5">
        <v>4808.3</v>
      </c>
      <c r="R9" s="5">
        <v>256.2</v>
      </c>
      <c r="S9" s="47">
        <v>1</v>
      </c>
      <c r="T9" s="10">
        <v>-0.6</v>
      </c>
      <c r="U9" s="58">
        <v>1.01</v>
      </c>
      <c r="V9" s="25"/>
    </row>
    <row r="10" spans="1:22" x14ac:dyDescent="0.25">
      <c r="A10" t="s">
        <v>318</v>
      </c>
      <c r="B10" s="4">
        <v>25933</v>
      </c>
      <c r="C10" s="5">
        <v>7.5</v>
      </c>
      <c r="D10" s="5">
        <v>5.9</v>
      </c>
      <c r="E10" s="5">
        <v>77.400000000000006</v>
      </c>
      <c r="F10" s="5">
        <v>101.5</v>
      </c>
      <c r="G10" s="5">
        <v>94.1</v>
      </c>
      <c r="H10" s="5">
        <v>33.799999999999997</v>
      </c>
      <c r="I10" s="5">
        <v>3.5</v>
      </c>
      <c r="J10" s="5">
        <v>46.7</v>
      </c>
      <c r="K10" s="5" t="e">
        <v>#N/A</v>
      </c>
      <c r="L10" s="5" t="e">
        <v>#N/A</v>
      </c>
      <c r="M10" s="5">
        <v>661.2</v>
      </c>
      <c r="N10" s="75" t="e">
        <v>#N/A</v>
      </c>
      <c r="O10" s="5">
        <v>1091.5</v>
      </c>
      <c r="P10" s="10">
        <v>0.06</v>
      </c>
      <c r="Q10" s="5">
        <v>4843</v>
      </c>
      <c r="R10" s="5">
        <v>260.39999999999998</v>
      </c>
      <c r="S10" s="47">
        <v>1</v>
      </c>
      <c r="T10" s="10">
        <v>-0.18</v>
      </c>
      <c r="U10" s="58">
        <v>0.24</v>
      </c>
      <c r="V10" s="25"/>
    </row>
    <row r="11" spans="1:22" x14ac:dyDescent="0.25">
      <c r="A11" t="s">
        <v>319</v>
      </c>
      <c r="B11" s="4">
        <v>26023</v>
      </c>
      <c r="C11" s="5">
        <v>7.8</v>
      </c>
      <c r="D11" s="5">
        <v>6.2</v>
      </c>
      <c r="E11" s="5">
        <v>79.3</v>
      </c>
      <c r="F11" s="5">
        <v>98.3</v>
      </c>
      <c r="G11" s="5">
        <v>97.7</v>
      </c>
      <c r="H11" s="5">
        <v>37.4</v>
      </c>
      <c r="I11" s="5">
        <v>3.4</v>
      </c>
      <c r="J11" s="5">
        <v>50.8</v>
      </c>
      <c r="K11" s="5" t="e">
        <v>#N/A</v>
      </c>
      <c r="L11" s="5" t="e">
        <v>#N/A</v>
      </c>
      <c r="M11" s="5">
        <v>680.2</v>
      </c>
      <c r="N11" s="75" t="e">
        <v>#N/A</v>
      </c>
      <c r="O11" s="5">
        <v>1137.8</v>
      </c>
      <c r="P11" s="10">
        <v>-1.3</v>
      </c>
      <c r="Q11" s="5">
        <v>4877.3999999999996</v>
      </c>
      <c r="R11" s="5">
        <v>263.7</v>
      </c>
      <c r="S11" s="47">
        <v>0</v>
      </c>
      <c r="T11" s="10">
        <v>-1.52</v>
      </c>
      <c r="U11" s="58">
        <v>0.22</v>
      </c>
      <c r="V11" s="25"/>
    </row>
    <row r="12" spans="1:22" x14ac:dyDescent="0.25">
      <c r="A12" t="s">
        <v>320</v>
      </c>
      <c r="B12" s="4">
        <v>26114</v>
      </c>
      <c r="C12" s="5">
        <v>8</v>
      </c>
      <c r="D12" s="5">
        <v>6.6</v>
      </c>
      <c r="E12" s="5">
        <v>86.9</v>
      </c>
      <c r="F12" s="5">
        <v>100.7</v>
      </c>
      <c r="G12" s="5">
        <v>98.9</v>
      </c>
      <c r="H12" s="5">
        <v>38.1</v>
      </c>
      <c r="I12" s="5">
        <v>3.3</v>
      </c>
      <c r="J12" s="5">
        <v>51.4</v>
      </c>
      <c r="K12" s="5" t="e">
        <v>#N/A</v>
      </c>
      <c r="L12" s="5" t="e">
        <v>#N/A</v>
      </c>
      <c r="M12" s="5">
        <v>694.3</v>
      </c>
      <c r="N12" s="75" t="e">
        <v>#N/A</v>
      </c>
      <c r="O12" s="5">
        <v>1159.4000000000001</v>
      </c>
      <c r="P12" s="10">
        <v>-0.21</v>
      </c>
      <c r="Q12" s="5">
        <v>4911.2</v>
      </c>
      <c r="R12" s="5">
        <v>268</v>
      </c>
      <c r="S12" s="47">
        <v>0</v>
      </c>
      <c r="T12" s="10">
        <v>-0.55000000000000004</v>
      </c>
      <c r="U12" s="58">
        <v>0.34</v>
      </c>
      <c r="V12" s="25"/>
    </row>
    <row r="13" spans="1:22" x14ac:dyDescent="0.25">
      <c r="A13" t="s">
        <v>321</v>
      </c>
      <c r="B13" s="4">
        <v>26206</v>
      </c>
      <c r="C13" s="5">
        <v>8.1</v>
      </c>
      <c r="D13" s="5">
        <v>6.9</v>
      </c>
      <c r="E13" s="5">
        <v>86.9</v>
      </c>
      <c r="F13" s="5">
        <v>102.3</v>
      </c>
      <c r="G13" s="5">
        <v>101.7</v>
      </c>
      <c r="H13" s="5">
        <v>37.5</v>
      </c>
      <c r="I13" s="5">
        <v>3.4</v>
      </c>
      <c r="J13" s="5">
        <v>51.6</v>
      </c>
      <c r="K13" s="5" t="e">
        <v>#N/A</v>
      </c>
      <c r="L13" s="5" t="e">
        <v>#N/A</v>
      </c>
      <c r="M13" s="5">
        <v>706.7</v>
      </c>
      <c r="N13" s="75" t="e">
        <v>#N/A</v>
      </c>
      <c r="O13" s="5">
        <v>1180.3</v>
      </c>
      <c r="P13" s="10">
        <v>-0.03</v>
      </c>
      <c r="Q13" s="5">
        <v>4944.8</v>
      </c>
      <c r="R13" s="5">
        <v>271.7</v>
      </c>
      <c r="S13" s="47">
        <v>0</v>
      </c>
      <c r="T13" s="10">
        <v>-0.19</v>
      </c>
      <c r="U13" s="58">
        <v>0.16</v>
      </c>
      <c r="V13" s="25"/>
    </row>
    <row r="14" spans="1:22" x14ac:dyDescent="0.25">
      <c r="A14" t="s">
        <v>322</v>
      </c>
      <c r="B14" s="4">
        <v>26298</v>
      </c>
      <c r="C14" s="5">
        <v>8.3000000000000007</v>
      </c>
      <c r="D14" s="5">
        <v>7.3</v>
      </c>
      <c r="E14" s="5">
        <v>88.5</v>
      </c>
      <c r="F14" s="5">
        <v>105.5</v>
      </c>
      <c r="G14" s="5">
        <v>103.7</v>
      </c>
      <c r="H14" s="5">
        <v>37.9</v>
      </c>
      <c r="I14" s="5">
        <v>3.4</v>
      </c>
      <c r="J14" s="5">
        <v>52.2</v>
      </c>
      <c r="K14" s="5" t="e">
        <v>#N/A</v>
      </c>
      <c r="L14" s="5" t="e">
        <v>#N/A</v>
      </c>
      <c r="M14" s="5">
        <v>722.9</v>
      </c>
      <c r="N14" s="75" t="e">
        <v>#N/A</v>
      </c>
      <c r="O14" s="5">
        <v>1193.5999999999999</v>
      </c>
      <c r="P14" s="10">
        <v>-0.65</v>
      </c>
      <c r="Q14" s="5">
        <v>4978.7</v>
      </c>
      <c r="R14" s="5">
        <v>274</v>
      </c>
      <c r="S14" s="47">
        <v>0</v>
      </c>
      <c r="T14" s="10">
        <v>-1.23</v>
      </c>
      <c r="U14" s="58">
        <v>0.59</v>
      </c>
      <c r="V14" s="25"/>
    </row>
    <row r="15" spans="1:22" x14ac:dyDescent="0.25">
      <c r="A15" t="s">
        <v>323</v>
      </c>
      <c r="B15" s="4">
        <v>26389</v>
      </c>
      <c r="C15" s="5">
        <v>8.5</v>
      </c>
      <c r="D15" s="5">
        <v>7.8</v>
      </c>
      <c r="E15" s="5">
        <v>91.4</v>
      </c>
      <c r="F15" s="5">
        <v>119.8</v>
      </c>
      <c r="G15" s="5">
        <v>104.6</v>
      </c>
      <c r="H15" s="5">
        <v>40</v>
      </c>
      <c r="I15" s="5">
        <v>3.2</v>
      </c>
      <c r="J15" s="5">
        <v>58.5</v>
      </c>
      <c r="K15" s="5" t="e">
        <v>#N/A</v>
      </c>
      <c r="L15" s="5" t="e">
        <v>#N/A</v>
      </c>
      <c r="M15" s="5">
        <v>740.1</v>
      </c>
      <c r="N15" s="75" t="e">
        <v>#N/A</v>
      </c>
      <c r="O15" s="5">
        <v>1233.8</v>
      </c>
      <c r="P15" s="10">
        <v>0.45</v>
      </c>
      <c r="Q15" s="5">
        <v>5013.8999999999996</v>
      </c>
      <c r="R15" s="5">
        <v>284.3</v>
      </c>
      <c r="S15" s="47">
        <v>0</v>
      </c>
      <c r="T15" s="10">
        <v>0.31</v>
      </c>
      <c r="U15" s="58">
        <v>0.13</v>
      </c>
      <c r="V15" s="25"/>
    </row>
    <row r="16" spans="1:22" x14ac:dyDescent="0.25">
      <c r="A16" t="s">
        <v>324</v>
      </c>
      <c r="B16" s="4">
        <v>26480</v>
      </c>
      <c r="C16" s="5">
        <v>8.6999999999999993</v>
      </c>
      <c r="D16" s="5">
        <v>8</v>
      </c>
      <c r="E16" s="5">
        <v>91.9</v>
      </c>
      <c r="F16" s="5">
        <v>123.4</v>
      </c>
      <c r="G16" s="5">
        <v>106.8</v>
      </c>
      <c r="H16" s="5">
        <v>40.299999999999997</v>
      </c>
      <c r="I16" s="5">
        <v>3.2</v>
      </c>
      <c r="J16" s="5">
        <v>59.2</v>
      </c>
      <c r="K16" s="5" t="e">
        <v>#N/A</v>
      </c>
      <c r="L16" s="5" t="e">
        <v>#N/A</v>
      </c>
      <c r="M16" s="5">
        <v>758.6</v>
      </c>
      <c r="N16" s="75" t="e">
        <v>#N/A</v>
      </c>
      <c r="O16" s="5">
        <v>1270.0999999999999</v>
      </c>
      <c r="P16" s="10">
        <v>0.6</v>
      </c>
      <c r="Q16" s="5">
        <v>5049.2</v>
      </c>
      <c r="R16" s="5">
        <v>289</v>
      </c>
      <c r="S16" s="47">
        <v>0</v>
      </c>
      <c r="T16" s="10">
        <v>0.67</v>
      </c>
      <c r="U16" s="58">
        <v>-7.0000000000000007E-2</v>
      </c>
      <c r="V16" s="25"/>
    </row>
    <row r="17" spans="1:22" x14ac:dyDescent="0.25">
      <c r="A17" t="s">
        <v>325</v>
      </c>
      <c r="B17" s="4">
        <v>26572</v>
      </c>
      <c r="C17" s="5">
        <v>8.9</v>
      </c>
      <c r="D17" s="5">
        <v>8.6</v>
      </c>
      <c r="E17" s="5">
        <v>92.9</v>
      </c>
      <c r="F17" s="5">
        <v>124.3</v>
      </c>
      <c r="G17" s="5">
        <v>108.9</v>
      </c>
      <c r="H17" s="5">
        <v>41.5</v>
      </c>
      <c r="I17" s="5">
        <v>3.2</v>
      </c>
      <c r="J17" s="5">
        <v>59.9</v>
      </c>
      <c r="K17" s="5" t="e">
        <v>#N/A</v>
      </c>
      <c r="L17" s="5" t="e">
        <v>#N/A</v>
      </c>
      <c r="M17" s="5">
        <v>777.1</v>
      </c>
      <c r="N17" s="75" t="e">
        <v>#N/A</v>
      </c>
      <c r="O17" s="5">
        <v>1293.8</v>
      </c>
      <c r="P17" s="10">
        <v>-1.82</v>
      </c>
      <c r="Q17" s="5">
        <v>5085.5</v>
      </c>
      <c r="R17" s="5">
        <v>286.3</v>
      </c>
      <c r="S17" s="47">
        <v>0</v>
      </c>
      <c r="T17" s="10">
        <v>-2.1800000000000002</v>
      </c>
      <c r="U17" s="58">
        <v>0.36</v>
      </c>
      <c r="V17" s="25"/>
    </row>
    <row r="18" spans="1:22" x14ac:dyDescent="0.25">
      <c r="A18" t="s">
        <v>326</v>
      </c>
      <c r="B18" s="4">
        <v>26664</v>
      </c>
      <c r="C18" s="5">
        <v>9.1999999999999993</v>
      </c>
      <c r="D18" s="5">
        <v>8.5</v>
      </c>
      <c r="E18" s="5">
        <v>103.1</v>
      </c>
      <c r="F18" s="5">
        <v>127.1</v>
      </c>
      <c r="G18" s="5">
        <v>111.5</v>
      </c>
      <c r="H18" s="5">
        <v>45.7</v>
      </c>
      <c r="I18" s="5">
        <v>3.3</v>
      </c>
      <c r="J18" s="5">
        <v>60.8</v>
      </c>
      <c r="K18" s="5" t="e">
        <v>#N/A</v>
      </c>
      <c r="L18" s="5" t="e">
        <v>#N/A</v>
      </c>
      <c r="M18" s="5">
        <v>801.9</v>
      </c>
      <c r="N18" s="75" t="e">
        <v>#N/A</v>
      </c>
      <c r="O18" s="5">
        <v>1332</v>
      </c>
      <c r="P18" s="10">
        <v>0.71</v>
      </c>
      <c r="Q18" s="5">
        <v>5123.2</v>
      </c>
      <c r="R18" s="5">
        <v>293.5</v>
      </c>
      <c r="S18" s="47">
        <v>0</v>
      </c>
      <c r="T18" s="10">
        <v>0.08</v>
      </c>
      <c r="U18" s="58">
        <v>0.63</v>
      </c>
      <c r="V18" s="25"/>
    </row>
    <row r="19" spans="1:22" x14ac:dyDescent="0.25">
      <c r="A19" t="s">
        <v>327</v>
      </c>
      <c r="B19" s="4">
        <v>26754</v>
      </c>
      <c r="C19" s="5">
        <v>9.5</v>
      </c>
      <c r="D19" s="5">
        <v>9</v>
      </c>
      <c r="E19" s="5">
        <v>105.4</v>
      </c>
      <c r="F19" s="5">
        <v>126.4</v>
      </c>
      <c r="G19" s="5">
        <v>114.6</v>
      </c>
      <c r="H19" s="5">
        <v>49</v>
      </c>
      <c r="I19" s="5">
        <v>3.7</v>
      </c>
      <c r="J19" s="5">
        <v>74.099999999999994</v>
      </c>
      <c r="K19" s="5" t="e">
        <v>#N/A</v>
      </c>
      <c r="L19" s="5" t="e">
        <v>#N/A</v>
      </c>
      <c r="M19" s="5">
        <v>826.5</v>
      </c>
      <c r="N19" s="75" t="e">
        <v>#N/A</v>
      </c>
      <c r="O19" s="5">
        <v>1380.7</v>
      </c>
      <c r="P19" s="10">
        <v>0.79</v>
      </c>
      <c r="Q19" s="5">
        <v>5162.8999999999996</v>
      </c>
      <c r="R19" s="5">
        <v>301.3</v>
      </c>
      <c r="S19" s="47">
        <v>0</v>
      </c>
      <c r="T19" s="10">
        <v>0.56999999999999995</v>
      </c>
      <c r="U19" s="58">
        <v>0.22</v>
      </c>
      <c r="V19" s="25"/>
    </row>
    <row r="20" spans="1:22" x14ac:dyDescent="0.25">
      <c r="A20" t="s">
        <v>328</v>
      </c>
      <c r="B20" s="4">
        <v>26845</v>
      </c>
      <c r="C20" s="5">
        <v>10</v>
      </c>
      <c r="D20" s="5">
        <v>9.6</v>
      </c>
      <c r="E20" s="5">
        <v>107.6</v>
      </c>
      <c r="F20" s="5">
        <v>129.19999999999999</v>
      </c>
      <c r="G20" s="5">
        <v>116.2</v>
      </c>
      <c r="H20" s="5">
        <v>49.6</v>
      </c>
      <c r="I20" s="5">
        <v>4.2</v>
      </c>
      <c r="J20" s="5">
        <v>75.3</v>
      </c>
      <c r="K20" s="5" t="e">
        <v>#N/A</v>
      </c>
      <c r="L20" s="5" t="e">
        <v>#N/A</v>
      </c>
      <c r="M20" s="5">
        <v>842</v>
      </c>
      <c r="N20" s="75" t="e">
        <v>#N/A</v>
      </c>
      <c r="O20" s="5">
        <v>1417.6</v>
      </c>
      <c r="P20" s="10">
        <v>-0.41</v>
      </c>
      <c r="Q20" s="5">
        <v>5205.3999999999996</v>
      </c>
      <c r="R20" s="5">
        <v>304.89999999999998</v>
      </c>
      <c r="S20" s="47">
        <v>0</v>
      </c>
      <c r="T20" s="10">
        <v>-0.48</v>
      </c>
      <c r="U20" s="58">
        <v>7.0000000000000007E-2</v>
      </c>
      <c r="V20" s="25"/>
    </row>
    <row r="21" spans="1:22" x14ac:dyDescent="0.25">
      <c r="A21" t="s">
        <v>329</v>
      </c>
      <c r="B21" s="4">
        <v>26937</v>
      </c>
      <c r="C21" s="5">
        <v>10.5</v>
      </c>
      <c r="D21" s="5">
        <v>9.6999999999999993</v>
      </c>
      <c r="E21" s="5">
        <v>109.2</v>
      </c>
      <c r="F21" s="5">
        <v>134.1</v>
      </c>
      <c r="G21" s="5">
        <v>118.4</v>
      </c>
      <c r="H21" s="5">
        <v>48.1</v>
      </c>
      <c r="I21" s="5">
        <v>4.5999999999999996</v>
      </c>
      <c r="J21" s="5">
        <v>76.599999999999994</v>
      </c>
      <c r="K21" s="5" t="e">
        <v>#N/A</v>
      </c>
      <c r="L21" s="5" t="e">
        <v>#N/A</v>
      </c>
      <c r="M21" s="5">
        <v>860.5</v>
      </c>
      <c r="N21" s="75" t="e">
        <v>#N/A</v>
      </c>
      <c r="O21" s="5">
        <v>1436.8</v>
      </c>
      <c r="P21" s="10">
        <v>-1.0900000000000001</v>
      </c>
      <c r="Q21" s="5">
        <v>5249.7</v>
      </c>
      <c r="R21" s="5">
        <v>305.60000000000002</v>
      </c>
      <c r="S21" s="47">
        <v>0</v>
      </c>
      <c r="T21" s="10">
        <v>-1.56</v>
      </c>
      <c r="U21" s="58">
        <v>0.47</v>
      </c>
      <c r="V21" s="25"/>
    </row>
    <row r="22" spans="1:22" x14ac:dyDescent="0.25">
      <c r="A22" t="s">
        <v>330</v>
      </c>
      <c r="B22" s="4">
        <v>27029</v>
      </c>
      <c r="C22" s="5">
        <v>11</v>
      </c>
      <c r="D22" s="5">
        <v>10.1</v>
      </c>
      <c r="E22" s="5">
        <v>112.3</v>
      </c>
      <c r="F22" s="5">
        <v>140</v>
      </c>
      <c r="G22" s="5">
        <v>119.7</v>
      </c>
      <c r="H22" s="5">
        <v>50.5</v>
      </c>
      <c r="I22" s="5">
        <v>4.9000000000000004</v>
      </c>
      <c r="J22" s="5">
        <v>78.099999999999994</v>
      </c>
      <c r="K22" s="5" t="e">
        <v>#N/A</v>
      </c>
      <c r="L22" s="5" t="e">
        <v>#N/A</v>
      </c>
      <c r="M22" s="5">
        <v>875.6</v>
      </c>
      <c r="N22" s="75" t="e">
        <v>#N/A</v>
      </c>
      <c r="O22" s="5">
        <v>1479.1</v>
      </c>
      <c r="P22" s="10">
        <v>0.56999999999999995</v>
      </c>
      <c r="Q22" s="5">
        <v>5295.8</v>
      </c>
      <c r="R22" s="5">
        <v>313.7</v>
      </c>
      <c r="S22" s="47">
        <v>0</v>
      </c>
      <c r="T22" s="10">
        <v>0.01</v>
      </c>
      <c r="U22" s="58">
        <v>0.56000000000000005</v>
      </c>
      <c r="V22" s="25"/>
    </row>
    <row r="23" spans="1:22" x14ac:dyDescent="0.25">
      <c r="A23" t="s">
        <v>331</v>
      </c>
      <c r="B23" s="4">
        <v>27119</v>
      </c>
      <c r="C23" s="5">
        <v>11.7</v>
      </c>
      <c r="D23" s="5">
        <v>10.199999999999999</v>
      </c>
      <c r="E23" s="5">
        <v>117.5</v>
      </c>
      <c r="F23" s="5">
        <v>142.80000000000001</v>
      </c>
      <c r="G23" s="5">
        <v>120.8</v>
      </c>
      <c r="H23" s="5">
        <v>48.8</v>
      </c>
      <c r="I23" s="5">
        <v>5.0999999999999996</v>
      </c>
      <c r="J23" s="5">
        <v>83.7</v>
      </c>
      <c r="K23" s="5" t="e">
        <v>#N/A</v>
      </c>
      <c r="L23" s="5" t="e">
        <v>#N/A</v>
      </c>
      <c r="M23" s="5">
        <v>893.8</v>
      </c>
      <c r="N23" s="75" t="e">
        <v>#N/A</v>
      </c>
      <c r="O23" s="5">
        <v>1494.7</v>
      </c>
      <c r="P23" s="10">
        <v>1.59</v>
      </c>
      <c r="Q23" s="5">
        <v>5344.1</v>
      </c>
      <c r="R23" s="5">
        <v>326.10000000000002</v>
      </c>
      <c r="S23" s="47">
        <v>1</v>
      </c>
      <c r="T23" s="10">
        <v>1.01</v>
      </c>
      <c r="U23" s="58">
        <v>0.57999999999999996</v>
      </c>
      <c r="V23" s="25"/>
    </row>
    <row r="24" spans="1:22" x14ac:dyDescent="0.25">
      <c r="A24" t="s">
        <v>332</v>
      </c>
      <c r="B24" s="4">
        <v>27210</v>
      </c>
      <c r="C24" s="5">
        <v>12.4</v>
      </c>
      <c r="D24" s="5">
        <v>11.1</v>
      </c>
      <c r="E24" s="5">
        <v>125.4</v>
      </c>
      <c r="F24" s="5">
        <v>148.9</v>
      </c>
      <c r="G24" s="5">
        <v>124.1</v>
      </c>
      <c r="H24" s="5">
        <v>51.4</v>
      </c>
      <c r="I24" s="5">
        <v>5.5</v>
      </c>
      <c r="J24" s="5">
        <v>85.3</v>
      </c>
      <c r="K24" s="5" t="e">
        <v>#N/A</v>
      </c>
      <c r="L24" s="5" t="e">
        <v>#N/A</v>
      </c>
      <c r="M24" s="5">
        <v>922.3</v>
      </c>
      <c r="N24" s="75" t="e">
        <v>#N/A</v>
      </c>
      <c r="O24" s="5">
        <v>1534.2</v>
      </c>
      <c r="P24" s="10">
        <v>0.56999999999999995</v>
      </c>
      <c r="Q24" s="5">
        <v>5394.5</v>
      </c>
      <c r="R24" s="5">
        <v>337.3</v>
      </c>
      <c r="S24" s="47">
        <v>1</v>
      </c>
      <c r="T24" s="10">
        <v>-0.02</v>
      </c>
      <c r="U24" s="58">
        <v>0.57999999999999996</v>
      </c>
      <c r="V24" s="25"/>
    </row>
    <row r="25" spans="1:22" x14ac:dyDescent="0.25">
      <c r="A25" t="s">
        <v>333</v>
      </c>
      <c r="B25" s="4">
        <v>27302</v>
      </c>
      <c r="C25" s="5">
        <v>13.1</v>
      </c>
      <c r="D25" s="5">
        <v>11.4</v>
      </c>
      <c r="E25" s="5">
        <v>132.19999999999999</v>
      </c>
      <c r="F25" s="5">
        <v>154.9</v>
      </c>
      <c r="G25" s="5">
        <v>127.1</v>
      </c>
      <c r="H25" s="5">
        <v>56.6</v>
      </c>
      <c r="I25" s="5">
        <v>5.8</v>
      </c>
      <c r="J25" s="5">
        <v>86.9</v>
      </c>
      <c r="K25" s="5" t="e">
        <v>#N/A</v>
      </c>
      <c r="L25" s="5" t="e">
        <v>#N/A</v>
      </c>
      <c r="M25" s="5">
        <v>951.1</v>
      </c>
      <c r="N25" s="75" t="e">
        <v>#N/A</v>
      </c>
      <c r="O25" s="5">
        <v>1563.4</v>
      </c>
      <c r="P25" s="10">
        <v>0.15</v>
      </c>
      <c r="Q25" s="5">
        <v>5445.5</v>
      </c>
      <c r="R25" s="5">
        <v>348.3</v>
      </c>
      <c r="S25" s="47">
        <v>1</v>
      </c>
      <c r="T25" s="10">
        <v>0.21</v>
      </c>
      <c r="U25" s="58">
        <v>-0.06</v>
      </c>
      <c r="V25" s="25"/>
    </row>
    <row r="26" spans="1:22" x14ac:dyDescent="0.25">
      <c r="A26" t="s">
        <v>334</v>
      </c>
      <c r="B26" s="4">
        <v>27394</v>
      </c>
      <c r="C26" s="5">
        <v>13.8</v>
      </c>
      <c r="D26" s="5">
        <v>12</v>
      </c>
      <c r="E26" s="5">
        <v>139.1</v>
      </c>
      <c r="F26" s="5">
        <v>157.6</v>
      </c>
      <c r="G26" s="5">
        <v>127.7</v>
      </c>
      <c r="H26" s="5">
        <v>50.3</v>
      </c>
      <c r="I26" s="5">
        <v>5.8</v>
      </c>
      <c r="J26" s="5">
        <v>87.1</v>
      </c>
      <c r="K26" s="5" t="e">
        <v>#N/A</v>
      </c>
      <c r="L26" s="5" t="e">
        <v>#N/A</v>
      </c>
      <c r="M26" s="5">
        <v>960.9</v>
      </c>
      <c r="N26" s="75" t="e">
        <v>#N/A</v>
      </c>
      <c r="O26" s="5">
        <v>1603</v>
      </c>
      <c r="P26" s="10">
        <v>0.42</v>
      </c>
      <c r="Q26" s="5">
        <v>5496.7</v>
      </c>
      <c r="R26" s="5">
        <v>360.8</v>
      </c>
      <c r="S26" s="47">
        <v>1</v>
      </c>
      <c r="T26" s="10">
        <v>0.39</v>
      </c>
      <c r="U26" s="58">
        <v>0.04</v>
      </c>
      <c r="V26" s="25"/>
    </row>
    <row r="27" spans="1:22" x14ac:dyDescent="0.25">
      <c r="A27" t="s">
        <v>253</v>
      </c>
      <c r="B27" s="4">
        <v>27484</v>
      </c>
      <c r="C27" s="5">
        <v>14.5</v>
      </c>
      <c r="D27" s="5">
        <v>13.3</v>
      </c>
      <c r="E27" s="5">
        <v>149.80000000000001</v>
      </c>
      <c r="F27" s="5">
        <v>158</v>
      </c>
      <c r="G27" s="5">
        <v>128.80000000000001</v>
      </c>
      <c r="H27" s="5">
        <v>43.1</v>
      </c>
      <c r="I27" s="5">
        <v>5.5</v>
      </c>
      <c r="J27" s="5">
        <v>88.2</v>
      </c>
      <c r="K27" s="5" t="e">
        <v>#N/A</v>
      </c>
      <c r="L27" s="5" t="e">
        <v>#N/A</v>
      </c>
      <c r="M27" s="5">
        <v>987.1</v>
      </c>
      <c r="N27" s="75" t="e">
        <v>#N/A</v>
      </c>
      <c r="O27" s="5">
        <v>1619.6</v>
      </c>
      <c r="P27" s="10">
        <v>1.06</v>
      </c>
      <c r="Q27" s="5">
        <v>5546.5</v>
      </c>
      <c r="R27" s="5">
        <v>371.7</v>
      </c>
      <c r="S27" s="47">
        <v>1</v>
      </c>
      <c r="T27" s="10">
        <v>-0.38</v>
      </c>
      <c r="U27" s="58">
        <v>1.44</v>
      </c>
      <c r="V27" s="25"/>
    </row>
    <row r="28" spans="1:22" x14ac:dyDescent="0.25">
      <c r="A28" t="s">
        <v>254</v>
      </c>
      <c r="B28" s="4">
        <v>27575</v>
      </c>
      <c r="C28" s="5">
        <v>15.2</v>
      </c>
      <c r="D28" s="5">
        <v>13.8</v>
      </c>
      <c r="E28" s="5">
        <v>164.6</v>
      </c>
      <c r="F28" s="5">
        <v>121.1</v>
      </c>
      <c r="G28" s="5">
        <v>133</v>
      </c>
      <c r="H28" s="5">
        <v>46.2</v>
      </c>
      <c r="I28" s="5">
        <v>5.4</v>
      </c>
      <c r="J28" s="5">
        <v>88.6</v>
      </c>
      <c r="K28" s="5" t="e">
        <v>#N/A</v>
      </c>
      <c r="L28" s="5" t="e">
        <v>#N/A</v>
      </c>
      <c r="M28" s="5">
        <v>1015.8</v>
      </c>
      <c r="N28" s="75" t="e">
        <v>#N/A</v>
      </c>
      <c r="O28" s="5">
        <v>1656.4</v>
      </c>
      <c r="P28" s="10">
        <v>-0.56999999999999995</v>
      </c>
      <c r="Q28" s="5">
        <v>5594.7</v>
      </c>
      <c r="R28" s="5">
        <v>375.8</v>
      </c>
      <c r="S28" s="47">
        <v>0</v>
      </c>
      <c r="T28" s="10">
        <v>-0.21</v>
      </c>
      <c r="U28" s="58">
        <v>-0.36</v>
      </c>
      <c r="V28" s="25"/>
    </row>
    <row r="29" spans="1:22" x14ac:dyDescent="0.25">
      <c r="A29" t="s">
        <v>255</v>
      </c>
      <c r="B29" s="4">
        <v>27667</v>
      </c>
      <c r="C29" s="5">
        <v>16</v>
      </c>
      <c r="D29" s="5">
        <v>13.8</v>
      </c>
      <c r="E29" s="5">
        <v>167.7</v>
      </c>
      <c r="F29" s="5">
        <v>152.80000000000001</v>
      </c>
      <c r="G29" s="5">
        <v>138.19999999999999</v>
      </c>
      <c r="H29" s="5">
        <v>56.5</v>
      </c>
      <c r="I29" s="5">
        <v>5.2</v>
      </c>
      <c r="J29" s="5">
        <v>90.3</v>
      </c>
      <c r="K29" s="5" t="e">
        <v>#N/A</v>
      </c>
      <c r="L29" s="5" t="e">
        <v>#N/A</v>
      </c>
      <c r="M29" s="5">
        <v>1049.5999999999999</v>
      </c>
      <c r="N29" s="75" t="e">
        <v>#N/A</v>
      </c>
      <c r="O29" s="5">
        <v>1713.8</v>
      </c>
      <c r="P29" s="10">
        <v>1.5</v>
      </c>
      <c r="Q29" s="5">
        <v>5642.1</v>
      </c>
      <c r="R29" s="5">
        <v>387</v>
      </c>
      <c r="S29" s="47">
        <v>0</v>
      </c>
      <c r="T29" s="10">
        <v>0.86</v>
      </c>
      <c r="U29" s="58">
        <v>0.63</v>
      </c>
      <c r="V29" s="25"/>
    </row>
    <row r="30" spans="1:22" x14ac:dyDescent="0.25">
      <c r="A30" t="s">
        <v>256</v>
      </c>
      <c r="B30" s="4">
        <v>27759</v>
      </c>
      <c r="C30" s="5">
        <v>16.8</v>
      </c>
      <c r="D30" s="5">
        <v>14.6</v>
      </c>
      <c r="E30" s="5">
        <v>170.4</v>
      </c>
      <c r="F30" s="5">
        <v>158.5</v>
      </c>
      <c r="G30" s="5">
        <v>141.1</v>
      </c>
      <c r="H30" s="5">
        <v>57.8</v>
      </c>
      <c r="I30" s="5">
        <v>5.5</v>
      </c>
      <c r="J30" s="5">
        <v>92.4</v>
      </c>
      <c r="K30" s="5" t="e">
        <v>#N/A</v>
      </c>
      <c r="L30" s="5" t="e">
        <v>#N/A</v>
      </c>
      <c r="M30" s="5">
        <v>1078.5</v>
      </c>
      <c r="N30" s="75" t="e">
        <v>#N/A</v>
      </c>
      <c r="O30" s="5">
        <v>1765.9</v>
      </c>
      <c r="P30" s="10">
        <v>0.87</v>
      </c>
      <c r="Q30" s="5">
        <v>5688.8</v>
      </c>
      <c r="R30" s="5">
        <v>397.3</v>
      </c>
      <c r="S30" s="47">
        <v>0</v>
      </c>
      <c r="T30" s="10">
        <v>0.21</v>
      </c>
      <c r="U30" s="58">
        <v>0.65</v>
      </c>
      <c r="V30" s="25"/>
    </row>
    <row r="31" spans="1:22" x14ac:dyDescent="0.25">
      <c r="A31" t="s">
        <v>257</v>
      </c>
      <c r="B31" s="4">
        <v>27850</v>
      </c>
      <c r="C31" s="5">
        <v>17.600000000000001</v>
      </c>
      <c r="D31" s="5">
        <v>15.2</v>
      </c>
      <c r="E31" s="5">
        <v>174.7</v>
      </c>
      <c r="F31" s="5">
        <v>162.5</v>
      </c>
      <c r="G31" s="5">
        <v>141.69999999999999</v>
      </c>
      <c r="H31" s="5">
        <v>65.3</v>
      </c>
      <c r="I31" s="5">
        <v>5.8</v>
      </c>
      <c r="J31" s="5">
        <v>99.6</v>
      </c>
      <c r="K31" s="5" t="e">
        <v>#N/A</v>
      </c>
      <c r="L31" s="5" t="e">
        <v>#N/A</v>
      </c>
      <c r="M31" s="5">
        <v>1112.3</v>
      </c>
      <c r="N31" s="75" t="e">
        <v>#N/A</v>
      </c>
      <c r="O31" s="5">
        <v>1824.5</v>
      </c>
      <c r="P31" s="10">
        <v>0.23</v>
      </c>
      <c r="Q31" s="5">
        <v>5734.1</v>
      </c>
      <c r="R31" s="5">
        <v>402.9</v>
      </c>
      <c r="S31" s="47">
        <v>0</v>
      </c>
      <c r="T31" s="10">
        <v>-0.33</v>
      </c>
      <c r="U31" s="58">
        <v>0.56000000000000005</v>
      </c>
      <c r="V31" s="25"/>
    </row>
    <row r="32" spans="1:22" x14ac:dyDescent="0.25">
      <c r="A32" t="s">
        <v>258</v>
      </c>
      <c r="B32" s="4">
        <v>27941</v>
      </c>
      <c r="C32" s="5">
        <v>18.399999999999999</v>
      </c>
      <c r="D32" s="5">
        <v>14.9</v>
      </c>
      <c r="E32" s="5">
        <v>173.1</v>
      </c>
      <c r="F32" s="5">
        <v>169.3</v>
      </c>
      <c r="G32" s="5">
        <v>144.9</v>
      </c>
      <c r="H32" s="5">
        <v>64.400000000000006</v>
      </c>
      <c r="I32" s="5">
        <v>5.8</v>
      </c>
      <c r="J32" s="5">
        <v>101.1</v>
      </c>
      <c r="K32" s="5" t="e">
        <v>#N/A</v>
      </c>
      <c r="L32" s="5" t="e">
        <v>#N/A</v>
      </c>
      <c r="M32" s="5">
        <v>1132</v>
      </c>
      <c r="N32" s="75" t="e">
        <v>#N/A</v>
      </c>
      <c r="O32" s="5">
        <v>1856.9</v>
      </c>
      <c r="P32" s="10">
        <v>-0.88</v>
      </c>
      <c r="Q32" s="5">
        <v>5779.1</v>
      </c>
      <c r="R32" s="5">
        <v>403.2</v>
      </c>
      <c r="S32" s="47">
        <v>0</v>
      </c>
      <c r="T32" s="10">
        <v>-0.04</v>
      </c>
      <c r="U32" s="58">
        <v>-0.84</v>
      </c>
      <c r="V32" s="25"/>
    </row>
    <row r="33" spans="1:22" x14ac:dyDescent="0.25">
      <c r="A33" t="s">
        <v>259</v>
      </c>
      <c r="B33" s="4">
        <v>28033</v>
      </c>
      <c r="C33" s="5">
        <v>19.2</v>
      </c>
      <c r="D33" s="5">
        <v>15.9</v>
      </c>
      <c r="E33" s="5">
        <v>180.1</v>
      </c>
      <c r="F33" s="5">
        <v>176.1</v>
      </c>
      <c r="G33" s="5">
        <v>147.69999999999999</v>
      </c>
      <c r="H33" s="5">
        <v>64.099999999999994</v>
      </c>
      <c r="I33" s="5">
        <v>5.9</v>
      </c>
      <c r="J33" s="5">
        <v>102.8</v>
      </c>
      <c r="K33" s="5" t="e">
        <v>#N/A</v>
      </c>
      <c r="L33" s="5" t="e">
        <v>#N/A</v>
      </c>
      <c r="M33" s="5">
        <v>1161.3</v>
      </c>
      <c r="N33" s="75" t="e">
        <v>#N/A</v>
      </c>
      <c r="O33" s="5">
        <v>1890.5</v>
      </c>
      <c r="P33" s="10">
        <v>-0.42</v>
      </c>
      <c r="Q33" s="5">
        <v>5824.1</v>
      </c>
      <c r="R33" s="5">
        <v>404.9</v>
      </c>
      <c r="S33" s="47">
        <v>0</v>
      </c>
      <c r="T33" s="10">
        <v>-0.1</v>
      </c>
      <c r="U33" s="58">
        <v>-0.31</v>
      </c>
      <c r="V33" s="25"/>
    </row>
    <row r="34" spans="1:22" x14ac:dyDescent="0.25">
      <c r="A34" t="s">
        <v>260</v>
      </c>
      <c r="B34" s="4">
        <v>28125</v>
      </c>
      <c r="C34" s="5">
        <v>20</v>
      </c>
      <c r="D34" s="5">
        <v>15.9</v>
      </c>
      <c r="E34" s="5">
        <v>182.7</v>
      </c>
      <c r="F34" s="5">
        <v>182.7</v>
      </c>
      <c r="G34" s="5">
        <v>151.30000000000001</v>
      </c>
      <c r="H34" s="5">
        <v>63.1</v>
      </c>
      <c r="I34" s="5">
        <v>6</v>
      </c>
      <c r="J34" s="5">
        <v>104.4</v>
      </c>
      <c r="K34" s="5" t="e">
        <v>#N/A</v>
      </c>
      <c r="L34" s="5" t="e">
        <v>#N/A</v>
      </c>
      <c r="M34" s="5">
        <v>1195.0999999999999</v>
      </c>
      <c r="N34" s="75" t="e">
        <v>#N/A</v>
      </c>
      <c r="O34" s="5">
        <v>1938.4</v>
      </c>
      <c r="P34" s="10">
        <v>0.06</v>
      </c>
      <c r="Q34" s="5">
        <v>5869.5</v>
      </c>
      <c r="R34" s="5">
        <v>412.3</v>
      </c>
      <c r="S34" s="47">
        <v>0</v>
      </c>
      <c r="T34" s="10">
        <v>0.2</v>
      </c>
      <c r="U34" s="58">
        <v>-0.14000000000000001</v>
      </c>
      <c r="V34" s="25"/>
    </row>
    <row r="35" spans="1:22" x14ac:dyDescent="0.25">
      <c r="A35" t="s">
        <v>261</v>
      </c>
      <c r="B35" s="4">
        <v>28215</v>
      </c>
      <c r="C35" s="5">
        <v>20.9</v>
      </c>
      <c r="D35" s="5">
        <v>16.2</v>
      </c>
      <c r="E35" s="5">
        <v>185.5</v>
      </c>
      <c r="F35" s="5">
        <v>188.8</v>
      </c>
      <c r="G35" s="5">
        <v>154.80000000000001</v>
      </c>
      <c r="H35" s="5">
        <v>67.400000000000006</v>
      </c>
      <c r="I35" s="5">
        <v>5.9</v>
      </c>
      <c r="J35" s="5">
        <v>110</v>
      </c>
      <c r="K35" s="5" t="e">
        <v>#N/A</v>
      </c>
      <c r="L35" s="5" t="e">
        <v>#N/A</v>
      </c>
      <c r="M35" s="5">
        <v>1230.5999999999999</v>
      </c>
      <c r="N35" s="75" t="e">
        <v>#N/A</v>
      </c>
      <c r="O35" s="5">
        <v>1992.5</v>
      </c>
      <c r="P35" s="10">
        <v>0.78</v>
      </c>
      <c r="Q35" s="5">
        <v>5916.7</v>
      </c>
      <c r="R35" s="5">
        <v>422.7</v>
      </c>
      <c r="S35" s="47">
        <v>0</v>
      </c>
      <c r="T35" s="10">
        <v>0.34</v>
      </c>
      <c r="U35" s="58">
        <v>0.44</v>
      </c>
      <c r="V35" s="25"/>
    </row>
    <row r="36" spans="1:22" x14ac:dyDescent="0.25">
      <c r="A36" t="s">
        <v>262</v>
      </c>
      <c r="B36" s="4">
        <v>28306</v>
      </c>
      <c r="C36" s="5">
        <v>21.7</v>
      </c>
      <c r="D36" s="5">
        <v>17.5</v>
      </c>
      <c r="E36" s="5">
        <v>186.4</v>
      </c>
      <c r="F36" s="5">
        <v>195.7</v>
      </c>
      <c r="G36" s="5">
        <v>158</v>
      </c>
      <c r="H36" s="5">
        <v>73.099999999999994</v>
      </c>
      <c r="I36" s="5">
        <v>6</v>
      </c>
      <c r="J36" s="5">
        <v>112.8</v>
      </c>
      <c r="K36" s="5" t="e">
        <v>#N/A</v>
      </c>
      <c r="L36" s="5" t="e">
        <v>#N/A</v>
      </c>
      <c r="M36" s="5">
        <v>1258.5</v>
      </c>
      <c r="N36" s="75" t="e">
        <v>#N/A</v>
      </c>
      <c r="O36" s="5">
        <v>2060.1999999999998</v>
      </c>
      <c r="P36" s="10">
        <v>0.87</v>
      </c>
      <c r="Q36" s="5">
        <v>5964.7</v>
      </c>
      <c r="R36" s="5">
        <v>433.1</v>
      </c>
      <c r="S36" s="47">
        <v>0</v>
      </c>
      <c r="T36" s="10">
        <v>0.59</v>
      </c>
      <c r="U36" s="58">
        <v>0.28000000000000003</v>
      </c>
      <c r="V36" s="25"/>
    </row>
    <row r="37" spans="1:22" x14ac:dyDescent="0.25">
      <c r="A37" t="s">
        <v>263</v>
      </c>
      <c r="B37" s="4">
        <v>28398</v>
      </c>
      <c r="C37" s="5">
        <v>22.5</v>
      </c>
      <c r="D37" s="5">
        <v>16.7</v>
      </c>
      <c r="E37" s="5">
        <v>191.7</v>
      </c>
      <c r="F37" s="5">
        <v>198.6</v>
      </c>
      <c r="G37" s="5">
        <v>161.5</v>
      </c>
      <c r="H37" s="5">
        <v>75.599999999999994</v>
      </c>
      <c r="I37" s="5">
        <v>5.9</v>
      </c>
      <c r="J37" s="5">
        <v>115.1</v>
      </c>
      <c r="K37" s="5" t="e">
        <v>#N/A</v>
      </c>
      <c r="L37" s="5" t="e">
        <v>#N/A</v>
      </c>
      <c r="M37" s="5">
        <v>1289.7</v>
      </c>
      <c r="N37" s="75" t="e">
        <v>#N/A</v>
      </c>
      <c r="O37" s="5">
        <v>2122.4</v>
      </c>
      <c r="P37" s="10">
        <v>0.2</v>
      </c>
      <c r="Q37" s="5">
        <v>6013.7</v>
      </c>
      <c r="R37" s="5">
        <v>439.1</v>
      </c>
      <c r="S37" s="47">
        <v>0</v>
      </c>
      <c r="T37" s="10">
        <v>0.25</v>
      </c>
      <c r="U37" s="58">
        <v>-0.05</v>
      </c>
      <c r="V37" s="25"/>
    </row>
    <row r="38" spans="1:22" x14ac:dyDescent="0.25">
      <c r="A38" t="s">
        <v>264</v>
      </c>
      <c r="B38" s="4">
        <v>28490</v>
      </c>
      <c r="C38" s="5">
        <v>23.3</v>
      </c>
      <c r="D38" s="5">
        <v>16.5</v>
      </c>
      <c r="E38" s="5">
        <v>194.3</v>
      </c>
      <c r="F38" s="5">
        <v>208.5</v>
      </c>
      <c r="G38" s="5">
        <v>164.3</v>
      </c>
      <c r="H38" s="5">
        <v>76.099999999999994</v>
      </c>
      <c r="I38" s="5">
        <v>6</v>
      </c>
      <c r="J38" s="5">
        <v>117.5</v>
      </c>
      <c r="K38" s="5" t="e">
        <v>#N/A</v>
      </c>
      <c r="L38" s="5" t="e">
        <v>#N/A</v>
      </c>
      <c r="M38" s="5">
        <v>1327.9</v>
      </c>
      <c r="N38" s="75" t="e">
        <v>#N/A</v>
      </c>
      <c r="O38" s="5">
        <v>2168.6999999999998</v>
      </c>
      <c r="P38" s="10">
        <v>-0.21</v>
      </c>
      <c r="Q38" s="5">
        <v>6063.6</v>
      </c>
      <c r="R38" s="5">
        <v>448.1</v>
      </c>
      <c r="S38" s="47">
        <v>0</v>
      </c>
      <c r="T38" s="10">
        <v>-0.27</v>
      </c>
      <c r="U38" s="58">
        <v>0.06</v>
      </c>
      <c r="V38" s="25"/>
    </row>
    <row r="39" spans="1:22" x14ac:dyDescent="0.25">
      <c r="A39" t="s">
        <v>265</v>
      </c>
      <c r="B39" s="4">
        <v>28580</v>
      </c>
      <c r="C39" s="5">
        <v>24.2</v>
      </c>
      <c r="D39" s="5">
        <v>17.5</v>
      </c>
      <c r="E39" s="5">
        <v>197.7</v>
      </c>
      <c r="F39" s="5">
        <v>212</v>
      </c>
      <c r="G39" s="5">
        <v>166.9</v>
      </c>
      <c r="H39" s="5">
        <v>71.3</v>
      </c>
      <c r="I39" s="5">
        <v>6.3</v>
      </c>
      <c r="J39" s="5">
        <v>127</v>
      </c>
      <c r="K39" s="5" t="e">
        <v>#N/A</v>
      </c>
      <c r="L39" s="5" t="e">
        <v>#N/A</v>
      </c>
      <c r="M39" s="5">
        <v>1357.8</v>
      </c>
      <c r="N39" s="75" t="e">
        <v>#N/A</v>
      </c>
      <c r="O39" s="5">
        <v>2208.6999999999998</v>
      </c>
      <c r="P39" s="10">
        <v>0.05</v>
      </c>
      <c r="Q39" s="5">
        <v>6114.6</v>
      </c>
      <c r="R39" s="5">
        <v>454.8</v>
      </c>
      <c r="S39" s="47">
        <v>0</v>
      </c>
      <c r="T39" s="10">
        <v>0.06</v>
      </c>
      <c r="U39" s="58">
        <v>-0.01</v>
      </c>
      <c r="V39" s="25"/>
    </row>
    <row r="40" spans="1:22" x14ac:dyDescent="0.25">
      <c r="A40" t="s">
        <v>266</v>
      </c>
      <c r="B40" s="4">
        <v>28671</v>
      </c>
      <c r="C40" s="5">
        <v>25</v>
      </c>
      <c r="D40" s="5">
        <v>18.600000000000001</v>
      </c>
      <c r="E40" s="5">
        <v>199</v>
      </c>
      <c r="F40" s="5">
        <v>223.1</v>
      </c>
      <c r="G40" s="5">
        <v>173.1</v>
      </c>
      <c r="H40" s="5">
        <v>85.2</v>
      </c>
      <c r="I40" s="5">
        <v>6.6</v>
      </c>
      <c r="J40" s="5">
        <v>131</v>
      </c>
      <c r="K40" s="5" t="e">
        <v>#N/A</v>
      </c>
      <c r="L40" s="5" t="e">
        <v>#N/A</v>
      </c>
      <c r="M40" s="5">
        <v>1415.3</v>
      </c>
      <c r="N40" s="75" t="e">
        <v>#N/A</v>
      </c>
      <c r="O40" s="5">
        <v>2336.6</v>
      </c>
      <c r="P40" s="10">
        <v>2.2599999999999998</v>
      </c>
      <c r="Q40" s="5">
        <v>6168.3</v>
      </c>
      <c r="R40" s="5">
        <v>473.3</v>
      </c>
      <c r="S40" s="47">
        <v>0</v>
      </c>
      <c r="T40" s="10">
        <v>0.9</v>
      </c>
      <c r="U40" s="58">
        <v>1.36</v>
      </c>
      <c r="V40" s="25"/>
    </row>
    <row r="41" spans="1:22" x14ac:dyDescent="0.25">
      <c r="A41" t="s">
        <v>267</v>
      </c>
      <c r="B41" s="4">
        <v>28763</v>
      </c>
      <c r="C41" s="5">
        <v>26</v>
      </c>
      <c r="D41" s="5">
        <v>18.899999999999999</v>
      </c>
      <c r="E41" s="5">
        <v>207.1</v>
      </c>
      <c r="F41" s="5">
        <v>236.3</v>
      </c>
      <c r="G41" s="5">
        <v>169.7</v>
      </c>
      <c r="H41" s="5">
        <v>86.3</v>
      </c>
      <c r="I41" s="5">
        <v>7.2</v>
      </c>
      <c r="J41" s="5">
        <v>133.6</v>
      </c>
      <c r="K41" s="5" t="e">
        <v>#N/A</v>
      </c>
      <c r="L41" s="5" t="e">
        <v>#N/A</v>
      </c>
      <c r="M41" s="5">
        <v>1446.2</v>
      </c>
      <c r="N41" s="75" t="e">
        <v>#N/A</v>
      </c>
      <c r="O41" s="5">
        <v>2398.9</v>
      </c>
      <c r="P41" s="10">
        <v>0.63</v>
      </c>
      <c r="Q41" s="5">
        <v>6222.3</v>
      </c>
      <c r="R41" s="5">
        <v>484</v>
      </c>
      <c r="S41" s="47">
        <v>0</v>
      </c>
      <c r="T41" s="10">
        <v>0.12</v>
      </c>
      <c r="U41" s="58">
        <v>0.51</v>
      </c>
      <c r="V41" s="25"/>
    </row>
    <row r="42" spans="1:22" x14ac:dyDescent="0.25">
      <c r="A42" t="s">
        <v>268</v>
      </c>
      <c r="B42" s="4">
        <v>28855</v>
      </c>
      <c r="C42" s="5">
        <v>27</v>
      </c>
      <c r="D42" s="5">
        <v>19.5</v>
      </c>
      <c r="E42" s="5">
        <v>209.9</v>
      </c>
      <c r="F42" s="5">
        <v>247.2</v>
      </c>
      <c r="G42" s="5">
        <v>173.9</v>
      </c>
      <c r="H42" s="5">
        <v>91.2</v>
      </c>
      <c r="I42" s="5">
        <v>7.9</v>
      </c>
      <c r="J42" s="5">
        <v>136.9</v>
      </c>
      <c r="K42" s="5" t="e">
        <v>#N/A</v>
      </c>
      <c r="L42" s="5" t="e">
        <v>#N/A</v>
      </c>
      <c r="M42" s="5">
        <v>1485.4</v>
      </c>
      <c r="N42" s="75" t="e">
        <v>#N/A</v>
      </c>
      <c r="O42" s="5">
        <v>2482.1999999999998</v>
      </c>
      <c r="P42" s="10">
        <v>0.73</v>
      </c>
      <c r="Q42" s="5">
        <v>6276</v>
      </c>
      <c r="R42" s="5">
        <v>497.4</v>
      </c>
      <c r="S42" s="47">
        <v>0</v>
      </c>
      <c r="T42" s="10">
        <v>0.31</v>
      </c>
      <c r="U42" s="58">
        <v>0.42</v>
      </c>
      <c r="V42" s="25"/>
    </row>
    <row r="43" spans="1:22" x14ac:dyDescent="0.25">
      <c r="A43" t="s">
        <v>269</v>
      </c>
      <c r="B43" s="4">
        <v>28945</v>
      </c>
      <c r="C43" s="5">
        <v>28</v>
      </c>
      <c r="D43" s="5">
        <v>20</v>
      </c>
      <c r="E43" s="5">
        <v>214.9</v>
      </c>
      <c r="F43" s="5">
        <v>253.6</v>
      </c>
      <c r="G43" s="5">
        <v>176.4</v>
      </c>
      <c r="H43" s="5">
        <v>88.5</v>
      </c>
      <c r="I43" s="5">
        <v>8.1999999999999993</v>
      </c>
      <c r="J43" s="5">
        <v>149.69999999999999</v>
      </c>
      <c r="K43" s="5" t="e">
        <v>#N/A</v>
      </c>
      <c r="L43" s="5" t="e">
        <v>#N/A</v>
      </c>
      <c r="M43" s="5">
        <v>1521</v>
      </c>
      <c r="N43" s="75" t="e">
        <v>#N/A</v>
      </c>
      <c r="O43" s="5">
        <v>2531.6</v>
      </c>
      <c r="P43" s="10">
        <v>-0.69</v>
      </c>
      <c r="Q43" s="5">
        <v>6328.6</v>
      </c>
      <c r="R43" s="5">
        <v>502.9</v>
      </c>
      <c r="S43" s="47">
        <v>0</v>
      </c>
      <c r="T43" s="10">
        <v>0.04</v>
      </c>
      <c r="U43" s="58">
        <v>-0.73</v>
      </c>
      <c r="V43" s="25"/>
    </row>
    <row r="44" spans="1:22" x14ac:dyDescent="0.25">
      <c r="A44" t="s">
        <v>270</v>
      </c>
      <c r="B44" s="4">
        <v>29036</v>
      </c>
      <c r="C44" s="5">
        <v>29.2</v>
      </c>
      <c r="D44" s="5">
        <v>20.8</v>
      </c>
      <c r="E44" s="5">
        <v>219.2</v>
      </c>
      <c r="F44" s="5">
        <v>262</v>
      </c>
      <c r="G44" s="5">
        <v>178.5</v>
      </c>
      <c r="H44" s="5">
        <v>89.1</v>
      </c>
      <c r="I44" s="5">
        <v>8.8000000000000007</v>
      </c>
      <c r="J44" s="5">
        <v>151.80000000000001</v>
      </c>
      <c r="K44" s="5" t="e">
        <v>#N/A</v>
      </c>
      <c r="L44" s="5" t="e">
        <v>#N/A</v>
      </c>
      <c r="M44" s="5">
        <v>1561.5</v>
      </c>
      <c r="N44" s="75" t="e">
        <v>#N/A</v>
      </c>
      <c r="O44" s="5">
        <v>2595.9</v>
      </c>
      <c r="P44" s="10">
        <v>0.81</v>
      </c>
      <c r="Q44" s="5">
        <v>6379</v>
      </c>
      <c r="R44" s="5">
        <v>517.29999999999995</v>
      </c>
      <c r="S44" s="47">
        <v>0</v>
      </c>
      <c r="T44" s="10">
        <v>0.41</v>
      </c>
      <c r="U44" s="58">
        <v>0.4</v>
      </c>
      <c r="V44" s="25"/>
    </row>
    <row r="45" spans="1:22" x14ac:dyDescent="0.25">
      <c r="A45" t="s">
        <v>271</v>
      </c>
      <c r="B45" s="4">
        <v>29128</v>
      </c>
      <c r="C45" s="5">
        <v>30.5</v>
      </c>
      <c r="D45" s="5">
        <v>21.1</v>
      </c>
      <c r="E45" s="5">
        <v>234.6</v>
      </c>
      <c r="F45" s="5">
        <v>274.8</v>
      </c>
      <c r="G45" s="5">
        <v>180.9</v>
      </c>
      <c r="H45" s="5">
        <v>88.4</v>
      </c>
      <c r="I45" s="5">
        <v>9.5</v>
      </c>
      <c r="J45" s="5">
        <v>155.1</v>
      </c>
      <c r="K45" s="5" t="e">
        <v>#N/A</v>
      </c>
      <c r="L45" s="5" t="e">
        <v>#N/A</v>
      </c>
      <c r="M45" s="5">
        <v>1616</v>
      </c>
      <c r="N45" s="75" t="e">
        <v>#N/A</v>
      </c>
      <c r="O45" s="5">
        <v>2670.4</v>
      </c>
      <c r="P45" s="10">
        <v>0.11</v>
      </c>
      <c r="Q45" s="5">
        <v>6427.3</v>
      </c>
      <c r="R45" s="5">
        <v>531.79999999999995</v>
      </c>
      <c r="S45" s="47">
        <v>0</v>
      </c>
      <c r="T45" s="10">
        <v>-0.04</v>
      </c>
      <c r="U45" s="58">
        <v>0.14000000000000001</v>
      </c>
      <c r="V45" s="25"/>
    </row>
    <row r="46" spans="1:22" x14ac:dyDescent="0.25">
      <c r="A46" t="s">
        <v>272</v>
      </c>
      <c r="B46" s="4">
        <v>29220</v>
      </c>
      <c r="C46" s="5">
        <v>32</v>
      </c>
      <c r="D46" s="5">
        <v>22.4</v>
      </c>
      <c r="E46" s="5">
        <v>240.7</v>
      </c>
      <c r="F46" s="5">
        <v>285.2</v>
      </c>
      <c r="G46" s="5">
        <v>184.6</v>
      </c>
      <c r="H46" s="5">
        <v>85.9</v>
      </c>
      <c r="I46" s="5">
        <v>10.6</v>
      </c>
      <c r="J46" s="5">
        <v>158.1</v>
      </c>
      <c r="K46" s="5" t="e">
        <v>#N/A</v>
      </c>
      <c r="L46" s="5" t="e">
        <v>#N/A</v>
      </c>
      <c r="M46" s="5">
        <v>1659.5</v>
      </c>
      <c r="N46" s="75" t="e">
        <v>#N/A</v>
      </c>
      <c r="O46" s="5">
        <v>2730.7</v>
      </c>
      <c r="P46" s="10">
        <v>0.51</v>
      </c>
      <c r="Q46" s="5">
        <v>6472.9</v>
      </c>
      <c r="R46" s="5">
        <v>550.20000000000005</v>
      </c>
      <c r="S46" s="47">
        <v>0</v>
      </c>
      <c r="T46" s="10">
        <v>0.03</v>
      </c>
      <c r="U46" s="58">
        <v>0.48</v>
      </c>
      <c r="V46" s="25"/>
    </row>
    <row r="47" spans="1:22" x14ac:dyDescent="0.25">
      <c r="A47" t="s">
        <v>273</v>
      </c>
      <c r="B47" s="4">
        <v>29311</v>
      </c>
      <c r="C47" s="5">
        <v>33.6</v>
      </c>
      <c r="D47" s="5">
        <v>23.4</v>
      </c>
      <c r="E47" s="5">
        <v>251.2</v>
      </c>
      <c r="F47" s="5">
        <v>284.8</v>
      </c>
      <c r="G47" s="5">
        <v>189.5</v>
      </c>
      <c r="H47" s="5">
        <v>94.7</v>
      </c>
      <c r="I47" s="5">
        <v>11.6</v>
      </c>
      <c r="J47" s="5">
        <v>164.1</v>
      </c>
      <c r="K47" s="5" t="e">
        <v>#N/A</v>
      </c>
      <c r="L47" s="5" t="e">
        <v>#N/A</v>
      </c>
      <c r="M47" s="5">
        <v>1706.5</v>
      </c>
      <c r="N47" s="75" t="e">
        <v>#N/A</v>
      </c>
      <c r="O47" s="5">
        <v>2796.5</v>
      </c>
      <c r="P47" s="10">
        <v>1.24</v>
      </c>
      <c r="Q47" s="5">
        <v>6513.9</v>
      </c>
      <c r="R47" s="5">
        <v>571.20000000000005</v>
      </c>
      <c r="S47" s="47">
        <v>0</v>
      </c>
      <c r="T47" s="10">
        <v>1.05</v>
      </c>
      <c r="U47" s="58">
        <v>0.2</v>
      </c>
      <c r="V47" s="25"/>
    </row>
    <row r="48" spans="1:22" x14ac:dyDescent="0.25">
      <c r="A48" t="s">
        <v>274</v>
      </c>
      <c r="B48" s="4">
        <v>29402</v>
      </c>
      <c r="C48" s="5">
        <v>35.299999999999997</v>
      </c>
      <c r="D48" s="5">
        <v>22.2</v>
      </c>
      <c r="E48" s="5">
        <v>256.2</v>
      </c>
      <c r="F48" s="5">
        <v>292.2</v>
      </c>
      <c r="G48" s="5">
        <v>196.9</v>
      </c>
      <c r="H48" s="5">
        <v>74.900000000000006</v>
      </c>
      <c r="I48" s="5">
        <v>12.3</v>
      </c>
      <c r="J48" s="5">
        <v>164.2</v>
      </c>
      <c r="K48" s="5" t="e">
        <v>#N/A</v>
      </c>
      <c r="L48" s="5" t="e">
        <v>#N/A</v>
      </c>
      <c r="M48" s="5">
        <v>1708.9</v>
      </c>
      <c r="N48" s="75" t="e">
        <v>#N/A</v>
      </c>
      <c r="O48" s="5">
        <v>2799.9</v>
      </c>
      <c r="P48" s="10">
        <v>0.31</v>
      </c>
      <c r="Q48" s="5">
        <v>6549</v>
      </c>
      <c r="R48" s="5">
        <v>586.9</v>
      </c>
      <c r="S48" s="47">
        <v>1</v>
      </c>
      <c r="T48" s="10">
        <v>0.89</v>
      </c>
      <c r="U48" s="58">
        <v>-0.57999999999999996</v>
      </c>
      <c r="V48" s="25"/>
    </row>
    <row r="49" spans="1:22" x14ac:dyDescent="0.25">
      <c r="A49" t="s">
        <v>275</v>
      </c>
      <c r="B49" s="4">
        <v>29494</v>
      </c>
      <c r="C49" s="5">
        <v>37</v>
      </c>
      <c r="D49" s="5">
        <v>24.2</v>
      </c>
      <c r="E49" s="5">
        <v>287.89999999999998</v>
      </c>
      <c r="F49" s="5">
        <v>302.2</v>
      </c>
      <c r="G49" s="5">
        <v>204.3</v>
      </c>
      <c r="H49" s="5">
        <v>80.900000000000006</v>
      </c>
      <c r="I49" s="5">
        <v>11</v>
      </c>
      <c r="J49" s="5">
        <v>167.6</v>
      </c>
      <c r="K49" s="5" t="e">
        <v>#N/A</v>
      </c>
      <c r="L49" s="5" t="e">
        <v>#N/A</v>
      </c>
      <c r="M49" s="5">
        <v>1767.7</v>
      </c>
      <c r="N49" s="75" t="e">
        <v>#N/A</v>
      </c>
      <c r="O49" s="5">
        <v>2860</v>
      </c>
      <c r="P49" s="10">
        <v>-1.24</v>
      </c>
      <c r="Q49" s="5">
        <v>6582.7</v>
      </c>
      <c r="R49" s="5">
        <v>591.79999999999995</v>
      </c>
      <c r="S49" s="47">
        <v>1</v>
      </c>
      <c r="T49" s="10">
        <v>-0.55000000000000004</v>
      </c>
      <c r="U49" s="58">
        <v>-0.7</v>
      </c>
      <c r="V49" s="25"/>
    </row>
    <row r="50" spans="1:22" x14ac:dyDescent="0.25">
      <c r="A50" t="s">
        <v>276</v>
      </c>
      <c r="B50" s="4">
        <v>29586</v>
      </c>
      <c r="C50" s="5">
        <v>38.799999999999997</v>
      </c>
      <c r="D50" s="5">
        <v>25.6</v>
      </c>
      <c r="E50" s="5">
        <v>290.7</v>
      </c>
      <c r="F50" s="5">
        <v>318.89999999999998</v>
      </c>
      <c r="G50" s="5">
        <v>210.6</v>
      </c>
      <c r="H50" s="5">
        <v>88.6</v>
      </c>
      <c r="I50" s="5">
        <v>11.9</v>
      </c>
      <c r="J50" s="5">
        <v>172.9</v>
      </c>
      <c r="K50" s="5" t="e">
        <v>#N/A</v>
      </c>
      <c r="L50" s="5" t="e">
        <v>#N/A</v>
      </c>
      <c r="M50" s="5">
        <v>1835.4</v>
      </c>
      <c r="N50" s="75" t="e">
        <v>#N/A</v>
      </c>
      <c r="O50" s="5">
        <v>2993.5</v>
      </c>
      <c r="P50" s="10">
        <v>0.02</v>
      </c>
      <c r="Q50" s="5">
        <v>6616.7</v>
      </c>
      <c r="R50" s="5">
        <v>613.4</v>
      </c>
      <c r="S50" s="47">
        <v>0</v>
      </c>
      <c r="T50" s="10">
        <v>0.23</v>
      </c>
      <c r="U50" s="58">
        <v>-0.21</v>
      </c>
      <c r="V50" s="25"/>
    </row>
    <row r="51" spans="1:22" x14ac:dyDescent="0.25">
      <c r="A51" t="s">
        <v>277</v>
      </c>
      <c r="B51" s="4">
        <v>29676</v>
      </c>
      <c r="C51" s="5">
        <v>40.700000000000003</v>
      </c>
      <c r="D51" s="5">
        <v>26.5</v>
      </c>
      <c r="E51" s="5">
        <v>296.10000000000002</v>
      </c>
      <c r="F51" s="5">
        <v>330.9</v>
      </c>
      <c r="G51" s="5">
        <v>230.8</v>
      </c>
      <c r="H51" s="5">
        <v>88.3</v>
      </c>
      <c r="I51" s="5">
        <v>13</v>
      </c>
      <c r="J51" s="5">
        <v>192.8</v>
      </c>
      <c r="K51" s="5" t="e">
        <v>#N/A</v>
      </c>
      <c r="L51" s="5" t="e">
        <v>#N/A</v>
      </c>
      <c r="M51" s="5">
        <v>1890.7</v>
      </c>
      <c r="N51" s="75" t="e">
        <v>#N/A</v>
      </c>
      <c r="O51" s="5">
        <v>3131.8</v>
      </c>
      <c r="P51" s="10">
        <v>1.0900000000000001</v>
      </c>
      <c r="Q51" s="5">
        <v>6652.9</v>
      </c>
      <c r="R51" s="5">
        <v>636</v>
      </c>
      <c r="S51" s="47">
        <v>0</v>
      </c>
      <c r="T51" s="10">
        <v>0.74</v>
      </c>
      <c r="U51" s="58">
        <v>0.36</v>
      </c>
      <c r="V51" s="25"/>
    </row>
    <row r="52" spans="1:22" x14ac:dyDescent="0.25">
      <c r="A52" t="s">
        <v>278</v>
      </c>
      <c r="B52" s="4">
        <v>29767</v>
      </c>
      <c r="C52" s="5">
        <v>42.6</v>
      </c>
      <c r="D52" s="5">
        <v>28.1</v>
      </c>
      <c r="E52" s="5">
        <v>299</v>
      </c>
      <c r="F52" s="5">
        <v>342.7</v>
      </c>
      <c r="G52" s="5">
        <v>235.5</v>
      </c>
      <c r="H52" s="5">
        <v>79.400000000000006</v>
      </c>
      <c r="I52" s="5">
        <v>13.6</v>
      </c>
      <c r="J52" s="5">
        <v>195.3</v>
      </c>
      <c r="K52" s="5" t="e">
        <v>#N/A</v>
      </c>
      <c r="L52" s="5" t="e">
        <v>#N/A</v>
      </c>
      <c r="M52" s="5">
        <v>1921.9</v>
      </c>
      <c r="N52" s="75" t="e">
        <v>#N/A</v>
      </c>
      <c r="O52" s="5">
        <v>3167.3</v>
      </c>
      <c r="P52" s="10">
        <v>0.26</v>
      </c>
      <c r="Q52" s="5">
        <v>6694.6</v>
      </c>
      <c r="R52" s="5">
        <v>649</v>
      </c>
      <c r="S52" s="47">
        <v>0</v>
      </c>
      <c r="T52" s="10">
        <v>1.08</v>
      </c>
      <c r="U52" s="58">
        <v>-0.82</v>
      </c>
      <c r="V52" s="25"/>
    </row>
    <row r="53" spans="1:22" x14ac:dyDescent="0.25">
      <c r="A53" t="s">
        <v>279</v>
      </c>
      <c r="B53" s="4">
        <v>29859</v>
      </c>
      <c r="C53" s="5">
        <v>44.4</v>
      </c>
      <c r="D53" s="5">
        <v>28.3</v>
      </c>
      <c r="E53" s="5">
        <v>317</v>
      </c>
      <c r="F53" s="5">
        <v>356.9</v>
      </c>
      <c r="G53" s="5">
        <v>237.5</v>
      </c>
      <c r="H53" s="5">
        <v>82.9</v>
      </c>
      <c r="I53" s="5">
        <v>14.5</v>
      </c>
      <c r="J53" s="5">
        <v>198.8</v>
      </c>
      <c r="K53" s="5" t="e">
        <v>#N/A</v>
      </c>
      <c r="L53" s="5" t="e">
        <v>#N/A</v>
      </c>
      <c r="M53" s="5">
        <v>1961.2</v>
      </c>
      <c r="N53" s="75" t="e">
        <v>#N/A</v>
      </c>
      <c r="O53" s="5">
        <v>3261.2</v>
      </c>
      <c r="P53" s="10">
        <v>-0.3</v>
      </c>
      <c r="Q53" s="5">
        <v>6739.5</v>
      </c>
      <c r="R53" s="5">
        <v>655.20000000000005</v>
      </c>
      <c r="S53" s="47">
        <v>0</v>
      </c>
      <c r="T53" s="10">
        <v>-0.18</v>
      </c>
      <c r="U53" s="58">
        <v>-0.12</v>
      </c>
      <c r="V53" s="25"/>
    </row>
    <row r="54" spans="1:22" x14ac:dyDescent="0.25">
      <c r="A54" t="s">
        <v>280</v>
      </c>
      <c r="B54" s="4">
        <v>29951</v>
      </c>
      <c r="C54" s="5">
        <v>46.3</v>
      </c>
      <c r="D54" s="5">
        <v>28</v>
      </c>
      <c r="E54" s="5">
        <v>319.2</v>
      </c>
      <c r="F54" s="5">
        <v>352.7</v>
      </c>
      <c r="G54" s="5">
        <v>238.8</v>
      </c>
      <c r="H54" s="5">
        <v>73.900000000000006</v>
      </c>
      <c r="I54" s="5">
        <v>15</v>
      </c>
      <c r="J54" s="5">
        <v>200.6</v>
      </c>
      <c r="K54" s="5" t="e">
        <v>#N/A</v>
      </c>
      <c r="L54" s="5" t="e">
        <v>#N/A</v>
      </c>
      <c r="M54" s="5">
        <v>1976.1</v>
      </c>
      <c r="N54" s="75" t="e">
        <v>#N/A</v>
      </c>
      <c r="O54" s="5">
        <v>3283.5</v>
      </c>
      <c r="P54" s="10">
        <v>0.93</v>
      </c>
      <c r="Q54" s="5">
        <v>6787.7</v>
      </c>
      <c r="R54" s="5">
        <v>678.8</v>
      </c>
      <c r="S54" s="47">
        <v>1</v>
      </c>
      <c r="T54" s="10">
        <v>0.6</v>
      </c>
      <c r="U54" s="58">
        <v>0.33</v>
      </c>
      <c r="V54" s="25"/>
    </row>
    <row r="55" spans="1:22" x14ac:dyDescent="0.25">
      <c r="A55" t="s">
        <v>281</v>
      </c>
      <c r="B55" s="4">
        <v>30041</v>
      </c>
      <c r="C55" s="5">
        <v>48.2</v>
      </c>
      <c r="D55" s="5">
        <v>28.8</v>
      </c>
      <c r="E55" s="5">
        <v>324.3</v>
      </c>
      <c r="F55" s="5">
        <v>352.5</v>
      </c>
      <c r="G55" s="5">
        <v>237.4</v>
      </c>
      <c r="H55" s="5">
        <v>62.7</v>
      </c>
      <c r="I55" s="5">
        <v>15.1</v>
      </c>
      <c r="J55" s="5">
        <v>208.4</v>
      </c>
      <c r="K55" s="5" t="e">
        <v>#N/A</v>
      </c>
      <c r="L55" s="5" t="e">
        <v>#N/A</v>
      </c>
      <c r="M55" s="5">
        <v>2014.4</v>
      </c>
      <c r="N55" s="75" t="e">
        <v>#N/A</v>
      </c>
      <c r="O55" s="5">
        <v>3273.8</v>
      </c>
      <c r="P55" s="10">
        <v>-0.05</v>
      </c>
      <c r="Q55" s="5">
        <v>6842.8</v>
      </c>
      <c r="R55" s="5">
        <v>687.4</v>
      </c>
      <c r="S55" s="47">
        <v>1</v>
      </c>
      <c r="T55" s="10">
        <v>7.0000000000000007E-2</v>
      </c>
      <c r="U55" s="58">
        <v>-0.11</v>
      </c>
      <c r="V55" s="25"/>
    </row>
    <row r="56" spans="1:22" x14ac:dyDescent="0.25">
      <c r="A56" t="s">
        <v>282</v>
      </c>
      <c r="B56" s="4">
        <v>30132</v>
      </c>
      <c r="C56" s="5">
        <v>50.1</v>
      </c>
      <c r="D56" s="5">
        <v>30.2</v>
      </c>
      <c r="E56" s="5">
        <v>333.2</v>
      </c>
      <c r="F56" s="5">
        <v>359.7</v>
      </c>
      <c r="G56" s="5">
        <v>238.3</v>
      </c>
      <c r="H56" s="5">
        <v>64.7</v>
      </c>
      <c r="I56" s="5">
        <v>15.7</v>
      </c>
      <c r="J56" s="5">
        <v>209.6</v>
      </c>
      <c r="K56" s="5" t="e">
        <v>#N/A</v>
      </c>
      <c r="L56" s="5" t="e">
        <v>#N/A</v>
      </c>
      <c r="M56" s="5">
        <v>2041.1</v>
      </c>
      <c r="N56" s="75" t="e">
        <v>#N/A</v>
      </c>
      <c r="O56" s="5">
        <v>3331.3</v>
      </c>
      <c r="P56" s="10">
        <v>0.56000000000000005</v>
      </c>
      <c r="Q56" s="5">
        <v>6899.7</v>
      </c>
      <c r="R56" s="5">
        <v>701</v>
      </c>
      <c r="S56" s="47">
        <v>1</v>
      </c>
      <c r="T56" s="10">
        <v>0.41</v>
      </c>
      <c r="U56" s="58">
        <v>0.15</v>
      </c>
      <c r="V56" s="25"/>
    </row>
    <row r="57" spans="1:22" x14ac:dyDescent="0.25">
      <c r="A57" t="s">
        <v>283</v>
      </c>
      <c r="B57" s="4">
        <v>30224</v>
      </c>
      <c r="C57" s="5">
        <v>51.8</v>
      </c>
      <c r="D57" s="5">
        <v>30.8</v>
      </c>
      <c r="E57" s="5">
        <v>349.7</v>
      </c>
      <c r="F57" s="5">
        <v>350.1</v>
      </c>
      <c r="G57" s="5">
        <v>241.8</v>
      </c>
      <c r="H57" s="5">
        <v>65.2</v>
      </c>
      <c r="I57" s="5">
        <v>15.4</v>
      </c>
      <c r="J57" s="5">
        <v>211</v>
      </c>
      <c r="K57" s="5" t="e">
        <v>#N/A</v>
      </c>
      <c r="L57" s="5" t="e">
        <v>#N/A</v>
      </c>
      <c r="M57" s="5">
        <v>2089.1999999999998</v>
      </c>
      <c r="N57" s="75" t="e">
        <v>#N/A</v>
      </c>
      <c r="O57" s="5">
        <v>3367.1</v>
      </c>
      <c r="P57" s="10">
        <v>0.53</v>
      </c>
      <c r="Q57" s="5">
        <v>6958.4</v>
      </c>
      <c r="R57" s="5">
        <v>714.5</v>
      </c>
      <c r="S57" s="47">
        <v>1</v>
      </c>
      <c r="T57" s="10">
        <v>0.53</v>
      </c>
      <c r="U57" s="58">
        <v>-0.01</v>
      </c>
      <c r="V57" s="25"/>
    </row>
    <row r="58" spans="1:22" x14ac:dyDescent="0.25">
      <c r="A58" t="s">
        <v>284</v>
      </c>
      <c r="B58" s="4">
        <v>30316</v>
      </c>
      <c r="C58" s="5">
        <v>53.6</v>
      </c>
      <c r="D58" s="5">
        <v>30.8</v>
      </c>
      <c r="E58" s="5">
        <v>365.2</v>
      </c>
      <c r="F58" s="5">
        <v>356.6</v>
      </c>
      <c r="G58" s="5">
        <v>246.3</v>
      </c>
      <c r="H58" s="5">
        <v>59.7</v>
      </c>
      <c r="I58" s="5">
        <v>14.6</v>
      </c>
      <c r="J58" s="5">
        <v>211.4</v>
      </c>
      <c r="K58" s="5" t="e">
        <v>#N/A</v>
      </c>
      <c r="L58" s="5" t="e">
        <v>#N/A</v>
      </c>
      <c r="M58" s="5">
        <v>2150.9</v>
      </c>
      <c r="N58" s="75" t="e">
        <v>#N/A</v>
      </c>
      <c r="O58" s="5">
        <v>3407.8</v>
      </c>
      <c r="P58" s="10">
        <v>1.35</v>
      </c>
      <c r="Q58" s="5">
        <v>7018.2</v>
      </c>
      <c r="R58" s="5">
        <v>737.2</v>
      </c>
      <c r="S58" s="47">
        <v>1</v>
      </c>
      <c r="T58" s="10">
        <v>1.03</v>
      </c>
      <c r="U58" s="58">
        <v>0.32</v>
      </c>
      <c r="V58" s="25"/>
    </row>
    <row r="59" spans="1:22" x14ac:dyDescent="0.25">
      <c r="A59" t="s">
        <v>285</v>
      </c>
      <c r="B59" s="4">
        <v>30406</v>
      </c>
      <c r="C59" s="5">
        <v>55.2</v>
      </c>
      <c r="D59" s="5">
        <v>33.200000000000003</v>
      </c>
      <c r="E59" s="5">
        <v>368</v>
      </c>
      <c r="F59" s="5">
        <v>350.9</v>
      </c>
      <c r="G59" s="5">
        <v>250.7</v>
      </c>
      <c r="H59" s="5">
        <v>61</v>
      </c>
      <c r="I59" s="5">
        <v>13.9</v>
      </c>
      <c r="J59" s="5">
        <v>221.6</v>
      </c>
      <c r="K59" s="5" t="e">
        <v>#N/A</v>
      </c>
      <c r="L59" s="5" t="e">
        <v>#N/A</v>
      </c>
      <c r="M59" s="5">
        <v>2190.6</v>
      </c>
      <c r="N59" s="75" t="e">
        <v>#N/A</v>
      </c>
      <c r="O59" s="5">
        <v>3480.3</v>
      </c>
      <c r="P59" s="10">
        <v>0.82</v>
      </c>
      <c r="Q59" s="5">
        <v>7075.6</v>
      </c>
      <c r="R59" s="5">
        <v>748.8</v>
      </c>
      <c r="S59" s="47">
        <v>0</v>
      </c>
      <c r="T59" s="10">
        <v>0.67</v>
      </c>
      <c r="U59" s="58">
        <v>0.15</v>
      </c>
      <c r="V59" s="25"/>
    </row>
    <row r="60" spans="1:22" x14ac:dyDescent="0.25">
      <c r="A60" t="s">
        <v>286</v>
      </c>
      <c r="B60" s="4">
        <v>30497</v>
      </c>
      <c r="C60" s="5">
        <v>56.9</v>
      </c>
      <c r="D60" s="5">
        <v>33.4</v>
      </c>
      <c r="E60" s="5">
        <v>373.7</v>
      </c>
      <c r="F60" s="5">
        <v>359.6</v>
      </c>
      <c r="G60" s="5">
        <v>261.2</v>
      </c>
      <c r="H60" s="5">
        <v>75.8</v>
      </c>
      <c r="I60" s="5">
        <v>13.9</v>
      </c>
      <c r="J60" s="5">
        <v>224.9</v>
      </c>
      <c r="K60" s="5" t="e">
        <v>#N/A</v>
      </c>
      <c r="L60" s="5" t="e">
        <v>#N/A</v>
      </c>
      <c r="M60" s="5">
        <v>2254.5</v>
      </c>
      <c r="N60" s="75" t="e">
        <v>#N/A</v>
      </c>
      <c r="O60" s="5">
        <v>3583.8</v>
      </c>
      <c r="P60" s="10">
        <v>0.89</v>
      </c>
      <c r="Q60" s="5">
        <v>7133.1</v>
      </c>
      <c r="R60" s="5">
        <v>761</v>
      </c>
      <c r="S60" s="47">
        <v>0</v>
      </c>
      <c r="T60" s="10">
        <v>0.98</v>
      </c>
      <c r="U60" s="58">
        <v>-0.08</v>
      </c>
      <c r="V60" s="25"/>
    </row>
    <row r="61" spans="1:22" x14ac:dyDescent="0.25">
      <c r="A61" t="s">
        <v>287</v>
      </c>
      <c r="B61" s="4">
        <v>30589</v>
      </c>
      <c r="C61" s="5">
        <v>58.7</v>
      </c>
      <c r="D61" s="5">
        <v>34</v>
      </c>
      <c r="E61" s="5">
        <v>368.5</v>
      </c>
      <c r="F61" s="5">
        <v>345.4</v>
      </c>
      <c r="G61" s="5">
        <v>267.5</v>
      </c>
      <c r="H61" s="5">
        <v>85</v>
      </c>
      <c r="I61" s="5">
        <v>14.3</v>
      </c>
      <c r="J61" s="5">
        <v>228.5</v>
      </c>
      <c r="K61" s="5" t="e">
        <v>#N/A</v>
      </c>
      <c r="L61" s="5" t="e">
        <v>#N/A</v>
      </c>
      <c r="M61" s="5">
        <v>2324.3000000000002</v>
      </c>
      <c r="N61" s="75" t="e">
        <v>#N/A</v>
      </c>
      <c r="O61" s="5">
        <v>3692.3</v>
      </c>
      <c r="P61" s="10">
        <v>1.42</v>
      </c>
      <c r="Q61" s="5">
        <v>7191.6</v>
      </c>
      <c r="R61" s="5">
        <v>780.9</v>
      </c>
      <c r="S61" s="47">
        <v>0</v>
      </c>
      <c r="T61" s="10">
        <v>1.05</v>
      </c>
      <c r="U61" s="58">
        <v>0.37</v>
      </c>
      <c r="V61" s="25"/>
    </row>
    <row r="62" spans="1:22" x14ac:dyDescent="0.25">
      <c r="A62" t="s">
        <v>288</v>
      </c>
      <c r="B62" s="4">
        <v>30681</v>
      </c>
      <c r="C62" s="5">
        <v>60.4</v>
      </c>
      <c r="D62" s="5">
        <v>34.9</v>
      </c>
      <c r="E62" s="5">
        <v>371.8</v>
      </c>
      <c r="F62" s="5">
        <v>355.7</v>
      </c>
      <c r="G62" s="5">
        <v>273.7</v>
      </c>
      <c r="H62" s="5">
        <v>87.2</v>
      </c>
      <c r="I62" s="5">
        <v>14.8</v>
      </c>
      <c r="J62" s="5">
        <v>233.9</v>
      </c>
      <c r="K62" s="5" t="e">
        <v>#N/A</v>
      </c>
      <c r="L62" s="5" t="e">
        <v>#N/A</v>
      </c>
      <c r="M62" s="5">
        <v>2376.6999999999998</v>
      </c>
      <c r="N62" s="75" t="e">
        <v>#N/A</v>
      </c>
      <c r="O62" s="5">
        <v>3796.1</v>
      </c>
      <c r="P62" s="10">
        <v>-1.36</v>
      </c>
      <c r="Q62" s="5">
        <v>7251.4</v>
      </c>
      <c r="R62" s="5">
        <v>772.3</v>
      </c>
      <c r="S62" s="47">
        <v>0</v>
      </c>
      <c r="T62" s="10">
        <v>-1.39</v>
      </c>
      <c r="U62" s="58">
        <v>0.03</v>
      </c>
      <c r="V62" s="25"/>
    </row>
    <row r="63" spans="1:22" x14ac:dyDescent="0.25">
      <c r="A63" t="s">
        <v>289</v>
      </c>
      <c r="B63" s="4">
        <v>30772</v>
      </c>
      <c r="C63" s="5">
        <v>62.5</v>
      </c>
      <c r="D63" s="5">
        <v>35.700000000000003</v>
      </c>
      <c r="E63" s="5">
        <v>376.3</v>
      </c>
      <c r="F63" s="5">
        <v>361.2</v>
      </c>
      <c r="G63" s="5">
        <v>281.60000000000002</v>
      </c>
      <c r="H63" s="5">
        <v>100.3</v>
      </c>
      <c r="I63" s="5">
        <v>15.4</v>
      </c>
      <c r="J63" s="5">
        <v>252.3</v>
      </c>
      <c r="K63" s="5" t="e">
        <v>#N/A</v>
      </c>
      <c r="L63" s="5" t="e">
        <v>#N/A</v>
      </c>
      <c r="M63" s="5">
        <v>2422.8000000000002</v>
      </c>
      <c r="N63" s="75" t="e">
        <v>#N/A</v>
      </c>
      <c r="O63" s="5">
        <v>3912.8</v>
      </c>
      <c r="P63" s="10">
        <v>1.01</v>
      </c>
      <c r="Q63" s="5">
        <v>7313.7</v>
      </c>
      <c r="R63" s="5">
        <v>794.2</v>
      </c>
      <c r="S63" s="47">
        <v>0</v>
      </c>
      <c r="T63" s="10">
        <v>0.47</v>
      </c>
      <c r="U63" s="58">
        <v>0.54</v>
      </c>
      <c r="V63" s="25"/>
    </row>
    <row r="64" spans="1:22" x14ac:dyDescent="0.25">
      <c r="A64" t="s">
        <v>290</v>
      </c>
      <c r="B64" s="4">
        <v>30863</v>
      </c>
      <c r="C64" s="5">
        <v>64.099999999999994</v>
      </c>
      <c r="D64" s="5">
        <v>36.200000000000003</v>
      </c>
      <c r="E64" s="5">
        <v>379</v>
      </c>
      <c r="F64" s="5">
        <v>370.4</v>
      </c>
      <c r="G64" s="5">
        <v>287.7</v>
      </c>
      <c r="H64" s="5">
        <v>99.4</v>
      </c>
      <c r="I64" s="5">
        <v>15.7</v>
      </c>
      <c r="J64" s="5">
        <v>257.2</v>
      </c>
      <c r="K64" s="5" t="e">
        <v>#N/A</v>
      </c>
      <c r="L64" s="5" t="e">
        <v>#N/A</v>
      </c>
      <c r="M64" s="5">
        <v>2481.1999999999998</v>
      </c>
      <c r="N64" s="75" t="e">
        <v>#N/A</v>
      </c>
      <c r="O64" s="5">
        <v>4015</v>
      </c>
      <c r="P64" s="10">
        <v>1.87</v>
      </c>
      <c r="Q64" s="5">
        <v>7379</v>
      </c>
      <c r="R64" s="5">
        <v>819.2</v>
      </c>
      <c r="S64" s="47">
        <v>0</v>
      </c>
      <c r="T64" s="10">
        <v>1.31</v>
      </c>
      <c r="U64" s="58">
        <v>0.56000000000000005</v>
      </c>
      <c r="V64" s="25"/>
    </row>
    <row r="65" spans="1:22" x14ac:dyDescent="0.25">
      <c r="A65" t="s">
        <v>291</v>
      </c>
      <c r="B65" s="4">
        <v>30955</v>
      </c>
      <c r="C65" s="5">
        <v>65.599999999999994</v>
      </c>
      <c r="D65" s="5">
        <v>36.799999999999997</v>
      </c>
      <c r="E65" s="5">
        <v>380.4</v>
      </c>
      <c r="F65" s="5">
        <v>384.1</v>
      </c>
      <c r="G65" s="5">
        <v>292.2</v>
      </c>
      <c r="H65" s="5">
        <v>87.6</v>
      </c>
      <c r="I65" s="5">
        <v>16.3</v>
      </c>
      <c r="J65" s="5">
        <v>261.3</v>
      </c>
      <c r="K65" s="5" t="e">
        <v>#N/A</v>
      </c>
      <c r="L65" s="5" t="e">
        <v>#N/A</v>
      </c>
      <c r="M65" s="5">
        <v>2519.6999999999998</v>
      </c>
      <c r="N65" s="75" t="e">
        <v>#N/A</v>
      </c>
      <c r="O65" s="5">
        <v>4087.4</v>
      </c>
      <c r="P65" s="10">
        <v>0.7</v>
      </c>
      <c r="Q65" s="5">
        <v>7446</v>
      </c>
      <c r="R65" s="5">
        <v>832.7</v>
      </c>
      <c r="S65" s="47">
        <v>0</v>
      </c>
      <c r="T65" s="10">
        <v>0</v>
      </c>
      <c r="U65" s="58">
        <v>0.71</v>
      </c>
      <c r="V65" s="25"/>
    </row>
    <row r="66" spans="1:22" x14ac:dyDescent="0.25">
      <c r="A66" t="s">
        <v>292</v>
      </c>
      <c r="B66" s="4">
        <v>31047</v>
      </c>
      <c r="C66" s="5">
        <v>66.900000000000006</v>
      </c>
      <c r="D66" s="5">
        <v>37.6</v>
      </c>
      <c r="E66" s="5">
        <v>387.9</v>
      </c>
      <c r="F66" s="5">
        <v>395.9</v>
      </c>
      <c r="G66" s="5">
        <v>297.5</v>
      </c>
      <c r="H66" s="5">
        <v>88.8</v>
      </c>
      <c r="I66" s="5">
        <v>16.7</v>
      </c>
      <c r="J66" s="5">
        <v>264.5</v>
      </c>
      <c r="K66" s="5" t="e">
        <v>#N/A</v>
      </c>
      <c r="L66" s="5" t="e">
        <v>#N/A</v>
      </c>
      <c r="M66" s="5">
        <v>2568.9</v>
      </c>
      <c r="N66" s="75" t="e">
        <v>#N/A</v>
      </c>
      <c r="O66" s="5">
        <v>4147.6000000000004</v>
      </c>
      <c r="P66" s="10">
        <v>1.58</v>
      </c>
      <c r="Q66" s="5">
        <v>7514.7</v>
      </c>
      <c r="R66" s="5">
        <v>854.7</v>
      </c>
      <c r="S66" s="47">
        <v>0</v>
      </c>
      <c r="T66" s="10">
        <v>1.1599999999999999</v>
      </c>
      <c r="U66" s="58">
        <v>0.42</v>
      </c>
      <c r="V66" s="25"/>
    </row>
    <row r="67" spans="1:22" x14ac:dyDescent="0.25">
      <c r="A67" t="s">
        <v>293</v>
      </c>
      <c r="B67" s="4">
        <v>31137</v>
      </c>
      <c r="C67" s="5">
        <v>67.900000000000006</v>
      </c>
      <c r="D67" s="5">
        <v>38.4</v>
      </c>
      <c r="E67" s="5">
        <v>398.1</v>
      </c>
      <c r="F67" s="5">
        <v>432.3</v>
      </c>
      <c r="G67" s="5">
        <v>301</v>
      </c>
      <c r="H67" s="5">
        <v>95.9</v>
      </c>
      <c r="I67" s="5">
        <v>18.2</v>
      </c>
      <c r="J67" s="5">
        <v>276.8</v>
      </c>
      <c r="K67" s="5" t="e">
        <v>#N/A</v>
      </c>
      <c r="L67" s="5" t="e">
        <v>#N/A</v>
      </c>
      <c r="M67" s="5">
        <v>2643.9</v>
      </c>
      <c r="N67" s="75" t="e">
        <v>#N/A</v>
      </c>
      <c r="O67" s="5">
        <v>4237</v>
      </c>
      <c r="P67" s="10">
        <v>1.01</v>
      </c>
      <c r="Q67" s="5">
        <v>7585.2</v>
      </c>
      <c r="R67" s="5">
        <v>874.5</v>
      </c>
      <c r="S67" s="47">
        <v>0</v>
      </c>
      <c r="T67" s="10">
        <v>0.48</v>
      </c>
      <c r="U67" s="58">
        <v>0.52</v>
      </c>
      <c r="V67" s="25"/>
    </row>
    <row r="68" spans="1:22" x14ac:dyDescent="0.25">
      <c r="A68" t="s">
        <v>294</v>
      </c>
      <c r="B68" s="4">
        <v>31228</v>
      </c>
      <c r="C68" s="5">
        <v>69.099999999999994</v>
      </c>
      <c r="D68" s="5">
        <v>39.200000000000003</v>
      </c>
      <c r="E68" s="5">
        <v>400.5</v>
      </c>
      <c r="F68" s="5">
        <v>388.5</v>
      </c>
      <c r="G68" s="5">
        <v>305.7</v>
      </c>
      <c r="H68" s="5">
        <v>94.1</v>
      </c>
      <c r="I68" s="5">
        <v>18.2</v>
      </c>
      <c r="J68" s="5">
        <v>280.3</v>
      </c>
      <c r="K68" s="5" t="e">
        <v>#N/A</v>
      </c>
      <c r="L68" s="5" t="e">
        <v>#N/A</v>
      </c>
      <c r="M68" s="5">
        <v>2691.2</v>
      </c>
      <c r="N68" s="75" t="e">
        <v>#N/A</v>
      </c>
      <c r="O68" s="5">
        <v>4302.3</v>
      </c>
      <c r="P68" s="10">
        <v>1.93</v>
      </c>
      <c r="Q68" s="5">
        <v>7656.9</v>
      </c>
      <c r="R68" s="5">
        <v>898.5</v>
      </c>
      <c r="S68" s="47">
        <v>0</v>
      </c>
      <c r="T68" s="10">
        <v>1.18</v>
      </c>
      <c r="U68" s="58">
        <v>0.76</v>
      </c>
      <c r="V68" s="25"/>
    </row>
    <row r="69" spans="1:22" x14ac:dyDescent="0.25">
      <c r="A69" t="s">
        <v>295</v>
      </c>
      <c r="B69" s="4">
        <v>31320</v>
      </c>
      <c r="C69" s="5">
        <v>70.3</v>
      </c>
      <c r="D69" s="5">
        <v>40.1</v>
      </c>
      <c r="E69" s="5">
        <v>405.6</v>
      </c>
      <c r="F69" s="5">
        <v>421.5</v>
      </c>
      <c r="G69" s="5">
        <v>311.89999999999998</v>
      </c>
      <c r="H69" s="5">
        <v>99.3</v>
      </c>
      <c r="I69" s="5">
        <v>17.5</v>
      </c>
      <c r="J69" s="5">
        <v>284.2</v>
      </c>
      <c r="K69" s="5" t="e">
        <v>#N/A</v>
      </c>
      <c r="L69" s="5" t="e">
        <v>#N/A</v>
      </c>
      <c r="M69" s="5">
        <v>2764.7</v>
      </c>
      <c r="N69" s="75" t="e">
        <v>#N/A</v>
      </c>
      <c r="O69" s="5">
        <v>4394.6000000000004</v>
      </c>
      <c r="P69" s="10">
        <v>1.98</v>
      </c>
      <c r="Q69" s="5">
        <v>7729.1</v>
      </c>
      <c r="R69" s="5">
        <v>924.6</v>
      </c>
      <c r="S69" s="47">
        <v>0</v>
      </c>
      <c r="T69" s="10">
        <v>1.31</v>
      </c>
      <c r="U69" s="58">
        <v>0.68</v>
      </c>
      <c r="V69" s="25"/>
    </row>
    <row r="70" spans="1:22" x14ac:dyDescent="0.25">
      <c r="A70" t="s">
        <v>296</v>
      </c>
      <c r="B70" s="4">
        <v>31412</v>
      </c>
      <c r="C70" s="5">
        <v>71.599999999999994</v>
      </c>
      <c r="D70" s="5">
        <v>41.1</v>
      </c>
      <c r="E70" s="5">
        <v>408.3</v>
      </c>
      <c r="F70" s="5">
        <v>428.9</v>
      </c>
      <c r="G70" s="5">
        <v>313.89999999999998</v>
      </c>
      <c r="H70" s="5">
        <v>96.8</v>
      </c>
      <c r="I70" s="5">
        <v>17.3</v>
      </c>
      <c r="J70" s="5">
        <v>289.8</v>
      </c>
      <c r="K70" s="5" t="e">
        <v>#N/A</v>
      </c>
      <c r="L70" s="5" t="e">
        <v>#N/A</v>
      </c>
      <c r="M70" s="5">
        <v>2790.9</v>
      </c>
      <c r="N70" s="75" t="e">
        <v>#N/A</v>
      </c>
      <c r="O70" s="5">
        <v>4453.1000000000004</v>
      </c>
      <c r="P70" s="10">
        <v>0.27</v>
      </c>
      <c r="Q70" s="5">
        <v>7801.6</v>
      </c>
      <c r="R70" s="5">
        <v>936.1</v>
      </c>
      <c r="S70" s="47">
        <v>0</v>
      </c>
      <c r="T70" s="10">
        <v>-0.05</v>
      </c>
      <c r="U70" s="58">
        <v>0.32</v>
      </c>
      <c r="V70" s="25"/>
    </row>
    <row r="71" spans="1:22" x14ac:dyDescent="0.25">
      <c r="A71" t="s">
        <v>297</v>
      </c>
      <c r="B71" s="4">
        <v>31502</v>
      </c>
      <c r="C71" s="5">
        <v>73</v>
      </c>
      <c r="D71" s="5">
        <v>42.1</v>
      </c>
      <c r="E71" s="5">
        <v>419.9</v>
      </c>
      <c r="F71" s="5">
        <v>426.3</v>
      </c>
      <c r="G71" s="5">
        <v>317.5</v>
      </c>
      <c r="H71" s="5">
        <v>103.1</v>
      </c>
      <c r="I71" s="5">
        <v>18.7</v>
      </c>
      <c r="J71" s="5">
        <v>299.39999999999998</v>
      </c>
      <c r="K71" s="5" t="e">
        <v>#N/A</v>
      </c>
      <c r="L71" s="5" t="e">
        <v>#N/A</v>
      </c>
      <c r="M71" s="5">
        <v>2834.7</v>
      </c>
      <c r="N71" s="75" t="e">
        <v>#N/A</v>
      </c>
      <c r="O71" s="5">
        <v>4516.3</v>
      </c>
      <c r="P71" s="10">
        <v>0.7</v>
      </c>
      <c r="Q71" s="5">
        <v>7872.8</v>
      </c>
      <c r="R71" s="5">
        <v>944.2</v>
      </c>
      <c r="S71" s="47">
        <v>0</v>
      </c>
      <c r="T71" s="10">
        <v>-0.09</v>
      </c>
      <c r="U71" s="58">
        <v>0.78</v>
      </c>
      <c r="V71" s="25"/>
    </row>
    <row r="72" spans="1:22" x14ac:dyDescent="0.25">
      <c r="A72" t="s">
        <v>298</v>
      </c>
      <c r="B72" s="4">
        <v>31593</v>
      </c>
      <c r="C72" s="5">
        <v>74.5</v>
      </c>
      <c r="D72" s="5">
        <v>43.1</v>
      </c>
      <c r="E72" s="5">
        <v>425.6</v>
      </c>
      <c r="F72" s="5">
        <v>429.4</v>
      </c>
      <c r="G72" s="5">
        <v>319.5</v>
      </c>
      <c r="H72" s="5">
        <v>103.4</v>
      </c>
      <c r="I72" s="5">
        <v>17.899999999999999</v>
      </c>
      <c r="J72" s="5">
        <v>302.2</v>
      </c>
      <c r="K72" s="5" t="e">
        <v>#N/A</v>
      </c>
      <c r="L72" s="5" t="e">
        <v>#N/A</v>
      </c>
      <c r="M72" s="5">
        <v>2863</v>
      </c>
      <c r="N72" s="75" t="e">
        <v>#N/A</v>
      </c>
      <c r="O72" s="5">
        <v>4555.2</v>
      </c>
      <c r="P72" s="10">
        <v>1.7</v>
      </c>
      <c r="Q72" s="5">
        <v>7943.5</v>
      </c>
      <c r="R72" s="5">
        <v>965.8</v>
      </c>
      <c r="S72" s="47">
        <v>0</v>
      </c>
      <c r="T72" s="10">
        <v>1.28</v>
      </c>
      <c r="U72" s="58">
        <v>0.42</v>
      </c>
      <c r="V72" s="25"/>
    </row>
    <row r="73" spans="1:22" x14ac:dyDescent="0.25">
      <c r="A73" t="s">
        <v>299</v>
      </c>
      <c r="B73" s="4">
        <v>31685</v>
      </c>
      <c r="C73" s="5">
        <v>76</v>
      </c>
      <c r="D73" s="5">
        <v>44.1</v>
      </c>
      <c r="E73" s="5">
        <v>433.1</v>
      </c>
      <c r="F73" s="5">
        <v>439.5</v>
      </c>
      <c r="G73" s="5">
        <v>326.2</v>
      </c>
      <c r="H73" s="5">
        <v>104.2</v>
      </c>
      <c r="I73" s="5">
        <v>17.3</v>
      </c>
      <c r="J73" s="5">
        <v>306.5</v>
      </c>
      <c r="K73" s="5" t="e">
        <v>#N/A</v>
      </c>
      <c r="L73" s="5" t="e">
        <v>#N/A</v>
      </c>
      <c r="M73" s="5">
        <v>2929.7</v>
      </c>
      <c r="N73" s="75" t="e">
        <v>#N/A</v>
      </c>
      <c r="O73" s="5">
        <v>4619.6000000000004</v>
      </c>
      <c r="P73" s="10">
        <v>1.95</v>
      </c>
      <c r="Q73" s="5">
        <v>8013.9</v>
      </c>
      <c r="R73" s="5">
        <v>993</v>
      </c>
      <c r="S73" s="47">
        <v>0</v>
      </c>
      <c r="T73" s="10">
        <v>1.55</v>
      </c>
      <c r="U73" s="58">
        <v>0.4</v>
      </c>
      <c r="V73" s="25"/>
    </row>
    <row r="74" spans="1:22" x14ac:dyDescent="0.25">
      <c r="A74" t="s">
        <v>300</v>
      </c>
      <c r="B74" s="4">
        <v>31777</v>
      </c>
      <c r="C74" s="5">
        <v>77.599999999999994</v>
      </c>
      <c r="D74" s="5">
        <v>45.2</v>
      </c>
      <c r="E74" s="5">
        <v>435.8</v>
      </c>
      <c r="F74" s="5">
        <v>456</v>
      </c>
      <c r="G74" s="5">
        <v>330.4</v>
      </c>
      <c r="H74" s="5">
        <v>115.2</v>
      </c>
      <c r="I74" s="5">
        <v>17.2</v>
      </c>
      <c r="J74" s="5">
        <v>311.5</v>
      </c>
      <c r="K74" s="5" t="e">
        <v>#N/A</v>
      </c>
      <c r="L74" s="5" t="e">
        <v>#N/A</v>
      </c>
      <c r="M74" s="5">
        <v>2966.1</v>
      </c>
      <c r="N74" s="75" t="e">
        <v>#N/A</v>
      </c>
      <c r="O74" s="5">
        <v>4669.3999999999996</v>
      </c>
      <c r="P74" s="10">
        <v>-0.48</v>
      </c>
      <c r="Q74" s="5">
        <v>8083.9</v>
      </c>
      <c r="R74" s="5">
        <v>994.8</v>
      </c>
      <c r="S74" s="47">
        <v>0</v>
      </c>
      <c r="T74" s="10">
        <v>-0.63</v>
      </c>
      <c r="U74" s="58">
        <v>0.15</v>
      </c>
      <c r="V74" s="25"/>
    </row>
    <row r="75" spans="1:22" x14ac:dyDescent="0.25">
      <c r="A75" t="s">
        <v>301</v>
      </c>
      <c r="B75" s="4">
        <v>31867</v>
      </c>
      <c r="C75" s="5">
        <v>79.599999999999994</v>
      </c>
      <c r="D75" s="5">
        <v>46.2</v>
      </c>
      <c r="E75" s="5">
        <v>441.9</v>
      </c>
      <c r="F75" s="5">
        <v>450.7</v>
      </c>
      <c r="G75" s="5">
        <v>336</v>
      </c>
      <c r="H75" s="5">
        <v>115.9</v>
      </c>
      <c r="I75" s="5">
        <v>17.2</v>
      </c>
      <c r="J75" s="5">
        <v>317.89999999999998</v>
      </c>
      <c r="K75" s="5" t="e">
        <v>#N/A</v>
      </c>
      <c r="L75" s="5" t="e">
        <v>#N/A</v>
      </c>
      <c r="M75" s="5">
        <v>2998.3</v>
      </c>
      <c r="N75" s="75" t="e">
        <v>#N/A</v>
      </c>
      <c r="O75" s="5">
        <v>4736.2</v>
      </c>
      <c r="P75" s="10">
        <v>0.56999999999999995</v>
      </c>
      <c r="Q75" s="5">
        <v>8153.2</v>
      </c>
      <c r="R75" s="5">
        <v>1008</v>
      </c>
      <c r="S75" s="47">
        <v>0</v>
      </c>
      <c r="T75" s="10">
        <v>0.35</v>
      </c>
      <c r="U75" s="58">
        <v>0.23</v>
      </c>
      <c r="V75" s="25"/>
    </row>
    <row r="76" spans="1:22" x14ac:dyDescent="0.25">
      <c r="A76" t="s">
        <v>302</v>
      </c>
      <c r="B76" s="4">
        <v>31958</v>
      </c>
      <c r="C76" s="5">
        <v>81.099999999999994</v>
      </c>
      <c r="D76" s="5">
        <v>47.3</v>
      </c>
      <c r="E76" s="5">
        <v>447.5</v>
      </c>
      <c r="F76" s="5">
        <v>511.7</v>
      </c>
      <c r="G76" s="5">
        <v>344.4</v>
      </c>
      <c r="H76" s="5">
        <v>129.5</v>
      </c>
      <c r="I76" s="5">
        <v>17.7</v>
      </c>
      <c r="J76" s="5">
        <v>321.7</v>
      </c>
      <c r="K76" s="5" t="e">
        <v>#N/A</v>
      </c>
      <c r="L76" s="5" t="e">
        <v>#N/A</v>
      </c>
      <c r="M76" s="5">
        <v>3068.8</v>
      </c>
      <c r="N76" s="75" t="e">
        <v>#N/A</v>
      </c>
      <c r="O76" s="5">
        <v>4821.5</v>
      </c>
      <c r="P76" s="10">
        <v>0.81</v>
      </c>
      <c r="Q76" s="5">
        <v>8222.2000000000007</v>
      </c>
      <c r="R76" s="5">
        <v>1025</v>
      </c>
      <c r="S76" s="47">
        <v>0</v>
      </c>
      <c r="T76" s="10">
        <v>0.71</v>
      </c>
      <c r="U76" s="58">
        <v>0.1</v>
      </c>
      <c r="V76" s="25"/>
    </row>
    <row r="77" spans="1:22" x14ac:dyDescent="0.25">
      <c r="A77" t="s">
        <v>303</v>
      </c>
      <c r="B77" s="4">
        <v>32050</v>
      </c>
      <c r="C77" s="5">
        <v>82.3</v>
      </c>
      <c r="D77" s="5">
        <v>48.4</v>
      </c>
      <c r="E77" s="5">
        <v>449.4</v>
      </c>
      <c r="F77" s="5">
        <v>489</v>
      </c>
      <c r="G77" s="5">
        <v>352.4</v>
      </c>
      <c r="H77" s="5">
        <v>134.19999999999999</v>
      </c>
      <c r="I77" s="5">
        <v>18</v>
      </c>
      <c r="J77" s="5">
        <v>326.10000000000002</v>
      </c>
      <c r="K77" s="5" t="e">
        <v>#N/A</v>
      </c>
      <c r="L77" s="5" t="e">
        <v>#N/A</v>
      </c>
      <c r="M77" s="5">
        <v>3133.5</v>
      </c>
      <c r="N77" s="75" t="e">
        <v>#N/A</v>
      </c>
      <c r="O77" s="5">
        <v>4900.5</v>
      </c>
      <c r="P77" s="10">
        <v>0.23</v>
      </c>
      <c r="Q77" s="5">
        <v>8290.9</v>
      </c>
      <c r="R77" s="5">
        <v>1036</v>
      </c>
      <c r="S77" s="47">
        <v>0</v>
      </c>
      <c r="T77" s="10">
        <v>0.08</v>
      </c>
      <c r="U77" s="58">
        <v>0.15</v>
      </c>
      <c r="V77" s="25"/>
    </row>
    <row r="78" spans="1:22" x14ac:dyDescent="0.25">
      <c r="A78" t="s">
        <v>304</v>
      </c>
      <c r="B78" s="4">
        <v>32142</v>
      </c>
      <c r="C78" s="5">
        <v>83.3</v>
      </c>
      <c r="D78" s="5">
        <v>49.4</v>
      </c>
      <c r="E78" s="5">
        <v>452.8</v>
      </c>
      <c r="F78" s="5">
        <v>507</v>
      </c>
      <c r="G78" s="5">
        <v>357.4</v>
      </c>
      <c r="H78" s="5">
        <v>128.80000000000001</v>
      </c>
      <c r="I78" s="5">
        <v>18.100000000000001</v>
      </c>
      <c r="J78" s="5">
        <v>332.8</v>
      </c>
      <c r="K78" s="5" t="e">
        <v>#N/A</v>
      </c>
      <c r="L78" s="5" t="e">
        <v>#N/A</v>
      </c>
      <c r="M78" s="5">
        <v>3167.6</v>
      </c>
      <c r="N78" s="75" t="e">
        <v>#N/A</v>
      </c>
      <c r="O78" s="5">
        <v>5022.7</v>
      </c>
      <c r="P78" s="10">
        <v>1.08</v>
      </c>
      <c r="Q78" s="5">
        <v>8359.2000000000007</v>
      </c>
      <c r="R78" s="5">
        <v>1054</v>
      </c>
      <c r="S78" s="47">
        <v>0</v>
      </c>
      <c r="T78" s="10">
        <v>0.49</v>
      </c>
      <c r="U78" s="58">
        <v>0.59</v>
      </c>
      <c r="V78" s="25"/>
    </row>
    <row r="79" spans="1:22" x14ac:dyDescent="0.25">
      <c r="A79" t="s">
        <v>305</v>
      </c>
      <c r="B79" s="4">
        <v>32233</v>
      </c>
      <c r="C79" s="5">
        <v>83.4</v>
      </c>
      <c r="D79" s="5">
        <v>50.9</v>
      </c>
      <c r="E79" s="5">
        <v>470.3</v>
      </c>
      <c r="F79" s="5">
        <v>502.1</v>
      </c>
      <c r="G79" s="5">
        <v>365.1</v>
      </c>
      <c r="H79" s="5">
        <v>124.7</v>
      </c>
      <c r="I79" s="5">
        <v>16.7</v>
      </c>
      <c r="J79" s="5">
        <v>353.8</v>
      </c>
      <c r="K79" s="5" t="e">
        <v>#N/A</v>
      </c>
      <c r="L79" s="5" t="e">
        <v>#N/A</v>
      </c>
      <c r="M79" s="5">
        <v>3249</v>
      </c>
      <c r="N79" s="75" t="e">
        <v>#N/A</v>
      </c>
      <c r="O79" s="5">
        <v>5090.6000000000004</v>
      </c>
      <c r="P79" s="10">
        <v>-0.54</v>
      </c>
      <c r="Q79" s="5">
        <v>8427.6</v>
      </c>
      <c r="R79" s="5">
        <v>1057</v>
      </c>
      <c r="S79" s="47">
        <v>0</v>
      </c>
      <c r="T79" s="10">
        <v>-1</v>
      </c>
      <c r="U79" s="58">
        <v>0.47</v>
      </c>
      <c r="V79" s="25"/>
    </row>
    <row r="80" spans="1:22" x14ac:dyDescent="0.25">
      <c r="A80" t="s">
        <v>306</v>
      </c>
      <c r="B80" s="4">
        <v>32324</v>
      </c>
      <c r="C80" s="5">
        <v>85</v>
      </c>
      <c r="D80" s="5">
        <v>52.2</v>
      </c>
      <c r="E80" s="5">
        <v>473.4</v>
      </c>
      <c r="F80" s="5">
        <v>497.8</v>
      </c>
      <c r="G80" s="5">
        <v>372.6</v>
      </c>
      <c r="H80" s="5">
        <v>131.9</v>
      </c>
      <c r="I80" s="5">
        <v>16.600000000000001</v>
      </c>
      <c r="J80" s="5">
        <v>360.8</v>
      </c>
      <c r="K80" s="5" t="e">
        <v>#N/A</v>
      </c>
      <c r="L80" s="5" t="e">
        <v>#N/A</v>
      </c>
      <c r="M80" s="5">
        <v>3309</v>
      </c>
      <c r="N80" s="75" t="e">
        <v>#N/A</v>
      </c>
      <c r="O80" s="5">
        <v>5207.7</v>
      </c>
      <c r="P80" s="10">
        <v>0.34</v>
      </c>
      <c r="Q80" s="5">
        <v>8495.7999999999993</v>
      </c>
      <c r="R80" s="5">
        <v>1070.8</v>
      </c>
      <c r="S80" s="47">
        <v>0</v>
      </c>
      <c r="T80" s="10">
        <v>-0.21</v>
      </c>
      <c r="U80" s="58">
        <v>0.55000000000000004</v>
      </c>
      <c r="V80" s="25"/>
    </row>
    <row r="81" spans="1:22" x14ac:dyDescent="0.25">
      <c r="A81" t="s">
        <v>307</v>
      </c>
      <c r="B81" s="4">
        <v>32416</v>
      </c>
      <c r="C81" s="5">
        <v>87</v>
      </c>
      <c r="D81" s="5">
        <v>53.7</v>
      </c>
      <c r="E81" s="5">
        <v>478.8</v>
      </c>
      <c r="F81" s="5">
        <v>506.7</v>
      </c>
      <c r="G81" s="5">
        <v>377.6</v>
      </c>
      <c r="H81" s="5">
        <v>142.6</v>
      </c>
      <c r="I81" s="5">
        <v>17.5</v>
      </c>
      <c r="J81" s="5">
        <v>366.1</v>
      </c>
      <c r="K81" s="5" t="e">
        <v>#N/A</v>
      </c>
      <c r="L81" s="5" t="e">
        <v>#N/A</v>
      </c>
      <c r="M81" s="5">
        <v>3378.3</v>
      </c>
      <c r="N81" s="75" t="e">
        <v>#N/A</v>
      </c>
      <c r="O81" s="5">
        <v>5299.5</v>
      </c>
      <c r="P81" s="10">
        <v>0.08</v>
      </c>
      <c r="Q81" s="5">
        <v>8563.7000000000007</v>
      </c>
      <c r="R81" s="5">
        <v>1078.4000000000001</v>
      </c>
      <c r="S81" s="47">
        <v>0</v>
      </c>
      <c r="T81" s="10">
        <v>-0.12</v>
      </c>
      <c r="U81" s="58">
        <v>0.2</v>
      </c>
      <c r="V81" s="25"/>
    </row>
    <row r="82" spans="1:22" x14ac:dyDescent="0.25">
      <c r="A82" t="s">
        <v>308</v>
      </c>
      <c r="B82" s="4">
        <v>32508</v>
      </c>
      <c r="C82" s="5">
        <v>89.7</v>
      </c>
      <c r="D82" s="5">
        <v>55.4</v>
      </c>
      <c r="E82" s="5">
        <v>484.9</v>
      </c>
      <c r="F82" s="5">
        <v>517.20000000000005</v>
      </c>
      <c r="G82" s="5">
        <v>382.5</v>
      </c>
      <c r="H82" s="5">
        <v>149.4</v>
      </c>
      <c r="I82" s="5">
        <v>18.600000000000001</v>
      </c>
      <c r="J82" s="5">
        <v>372</v>
      </c>
      <c r="K82" s="5" t="e">
        <v>#N/A</v>
      </c>
      <c r="L82" s="5" t="e">
        <v>#N/A</v>
      </c>
      <c r="M82" s="5">
        <v>3451.3</v>
      </c>
      <c r="N82" s="75" t="e">
        <v>#N/A</v>
      </c>
      <c r="O82" s="5">
        <v>5412.7</v>
      </c>
      <c r="P82" s="10">
        <v>1.56</v>
      </c>
      <c r="Q82" s="5">
        <v>8631.5</v>
      </c>
      <c r="R82" s="5">
        <v>1106.4000000000001</v>
      </c>
      <c r="S82" s="47">
        <v>0</v>
      </c>
      <c r="T82" s="10">
        <v>1.04</v>
      </c>
      <c r="U82" s="58">
        <v>0.53</v>
      </c>
      <c r="V82" s="25"/>
    </row>
    <row r="83" spans="1:22" x14ac:dyDescent="0.25">
      <c r="A83" t="s">
        <v>309</v>
      </c>
      <c r="B83" s="4">
        <v>32598</v>
      </c>
      <c r="C83" s="5">
        <v>93.8</v>
      </c>
      <c r="D83" s="5">
        <v>57.4</v>
      </c>
      <c r="E83" s="5">
        <v>508.2</v>
      </c>
      <c r="F83" s="5">
        <v>552.9</v>
      </c>
      <c r="G83" s="5">
        <v>391.1</v>
      </c>
      <c r="H83" s="5">
        <v>153.9</v>
      </c>
      <c r="I83" s="5">
        <v>21.2</v>
      </c>
      <c r="J83" s="5">
        <v>381.5</v>
      </c>
      <c r="K83" s="5" t="e">
        <v>#N/A</v>
      </c>
      <c r="L83" s="5" t="e">
        <v>#N/A</v>
      </c>
      <c r="M83" s="5">
        <v>3506.1</v>
      </c>
      <c r="N83" s="75" t="e">
        <v>#N/A</v>
      </c>
      <c r="O83" s="5">
        <v>5527.4</v>
      </c>
      <c r="P83" s="10">
        <v>-0.35</v>
      </c>
      <c r="Q83" s="5">
        <v>8699.1</v>
      </c>
      <c r="R83" s="5">
        <v>1116.9000000000001</v>
      </c>
      <c r="S83" s="47">
        <v>0</v>
      </c>
      <c r="T83" s="10">
        <v>-0.7</v>
      </c>
      <c r="U83" s="58">
        <v>0.35</v>
      </c>
      <c r="V83" s="25"/>
    </row>
    <row r="84" spans="1:22" x14ac:dyDescent="0.25">
      <c r="A84" t="s">
        <v>310</v>
      </c>
      <c r="B84" s="4">
        <v>32689</v>
      </c>
      <c r="C84" s="5">
        <v>96.9</v>
      </c>
      <c r="D84" s="5">
        <v>59.6</v>
      </c>
      <c r="E84" s="5">
        <v>515.70000000000005</v>
      </c>
      <c r="F84" s="5">
        <v>566.70000000000005</v>
      </c>
      <c r="G84" s="5">
        <v>397.4</v>
      </c>
      <c r="H84" s="5">
        <v>140.69999999999999</v>
      </c>
      <c r="I84" s="5">
        <v>22.1</v>
      </c>
      <c r="J84" s="5">
        <v>384.5</v>
      </c>
      <c r="K84" s="5" t="e">
        <v>#N/A</v>
      </c>
      <c r="L84" s="5" t="e">
        <v>#N/A</v>
      </c>
      <c r="M84" s="5">
        <v>3569.5</v>
      </c>
      <c r="N84" s="75" t="e">
        <v>#N/A</v>
      </c>
      <c r="O84" s="5">
        <v>5628.4</v>
      </c>
      <c r="P84" s="10">
        <v>1.34</v>
      </c>
      <c r="Q84" s="5">
        <v>8766.7999999999993</v>
      </c>
      <c r="R84" s="5">
        <v>1146.0999999999999</v>
      </c>
      <c r="S84" s="47">
        <v>0</v>
      </c>
      <c r="T84" s="10">
        <v>0.86</v>
      </c>
      <c r="U84" s="58">
        <v>0.48</v>
      </c>
      <c r="V84" s="25"/>
    </row>
    <row r="85" spans="1:22" x14ac:dyDescent="0.25">
      <c r="A85" t="s">
        <v>311</v>
      </c>
      <c r="B85" s="4">
        <v>32781</v>
      </c>
      <c r="C85" s="5">
        <v>99.7</v>
      </c>
      <c r="D85" s="5">
        <v>61.9</v>
      </c>
      <c r="E85" s="5">
        <v>524.70000000000005</v>
      </c>
      <c r="F85" s="5">
        <v>571.6</v>
      </c>
      <c r="G85" s="5">
        <v>403.8</v>
      </c>
      <c r="H85" s="5">
        <v>135.9</v>
      </c>
      <c r="I85" s="5">
        <v>21.5</v>
      </c>
      <c r="J85" s="5">
        <v>388.1</v>
      </c>
      <c r="K85" s="5" t="e">
        <v>#N/A</v>
      </c>
      <c r="L85" s="5" t="e">
        <v>#N/A</v>
      </c>
      <c r="M85" s="5">
        <v>3625.6</v>
      </c>
      <c r="N85" s="75" t="e">
        <v>#N/A</v>
      </c>
      <c r="O85" s="5">
        <v>5711.6</v>
      </c>
      <c r="P85" s="10">
        <v>0.7</v>
      </c>
      <c r="Q85" s="5">
        <v>8834</v>
      </c>
      <c r="R85" s="5">
        <v>1164.5999999999999</v>
      </c>
      <c r="S85" s="47">
        <v>0</v>
      </c>
      <c r="T85" s="10">
        <v>0.28000000000000003</v>
      </c>
      <c r="U85" s="58">
        <v>0.42</v>
      </c>
      <c r="V85" s="25"/>
    </row>
    <row r="86" spans="1:22" x14ac:dyDescent="0.25">
      <c r="A86" t="s">
        <v>312</v>
      </c>
      <c r="B86" s="4">
        <v>32873</v>
      </c>
      <c r="C86" s="5">
        <v>102.3</v>
      </c>
      <c r="D86" s="5">
        <v>64.400000000000006</v>
      </c>
      <c r="E86" s="5">
        <v>535.79999999999995</v>
      </c>
      <c r="F86" s="5">
        <v>579.79999999999995</v>
      </c>
      <c r="G86" s="5">
        <v>403.2</v>
      </c>
      <c r="H86" s="5">
        <v>135.30000000000001</v>
      </c>
      <c r="I86" s="5">
        <v>21.8</v>
      </c>
      <c r="J86" s="5">
        <v>393.7</v>
      </c>
      <c r="K86" s="5" t="e">
        <v>#N/A</v>
      </c>
      <c r="L86" s="5" t="e">
        <v>#N/A</v>
      </c>
      <c r="M86" s="5">
        <v>3670.1</v>
      </c>
      <c r="N86" s="75" t="e">
        <v>#N/A</v>
      </c>
      <c r="O86" s="5">
        <v>5763.4</v>
      </c>
      <c r="P86" s="10">
        <v>0.45</v>
      </c>
      <c r="Q86" s="5">
        <v>8900.6</v>
      </c>
      <c r="R86" s="5">
        <v>1180.2</v>
      </c>
      <c r="S86" s="47">
        <v>0</v>
      </c>
      <c r="T86" s="10">
        <v>-0.15</v>
      </c>
      <c r="U86" s="58">
        <v>0.59</v>
      </c>
      <c r="V86" s="25"/>
    </row>
    <row r="87" spans="1:22" x14ac:dyDescent="0.25">
      <c r="A87" t="s">
        <v>62</v>
      </c>
      <c r="B87" s="4">
        <v>32963</v>
      </c>
      <c r="C87" s="5">
        <v>104.3</v>
      </c>
      <c r="D87" s="5">
        <v>66.599999999999994</v>
      </c>
      <c r="E87" s="5">
        <v>556.20000000000005</v>
      </c>
      <c r="F87" s="5">
        <v>582.5</v>
      </c>
      <c r="G87" s="5">
        <v>419.4</v>
      </c>
      <c r="H87" s="5">
        <v>135</v>
      </c>
      <c r="I87" s="5">
        <v>22.6</v>
      </c>
      <c r="J87" s="5">
        <v>406</v>
      </c>
      <c r="K87" s="5" t="e">
        <v>#N/A</v>
      </c>
      <c r="L87" s="5" t="e">
        <v>#N/A</v>
      </c>
      <c r="M87" s="5">
        <v>3754.5</v>
      </c>
      <c r="N87" s="75" t="e">
        <v>#N/A</v>
      </c>
      <c r="O87" s="5">
        <v>5890.8</v>
      </c>
      <c r="P87" s="10">
        <v>1.3</v>
      </c>
      <c r="Q87" s="5">
        <v>8966.4</v>
      </c>
      <c r="R87" s="5">
        <v>1214</v>
      </c>
      <c r="S87" s="47">
        <v>0</v>
      </c>
      <c r="T87" s="10">
        <v>0.61</v>
      </c>
      <c r="U87" s="58">
        <v>0.69</v>
      </c>
      <c r="V87" s="25"/>
    </row>
    <row r="88" spans="1:22" x14ac:dyDescent="0.25">
      <c r="A88" t="s">
        <v>63</v>
      </c>
      <c r="B88" s="4">
        <v>33054</v>
      </c>
      <c r="C88" s="5">
        <v>106.5</v>
      </c>
      <c r="D88" s="5">
        <v>70.3</v>
      </c>
      <c r="E88" s="5">
        <v>567.5</v>
      </c>
      <c r="F88" s="5">
        <v>594.6</v>
      </c>
      <c r="G88" s="5">
        <v>419.5</v>
      </c>
      <c r="H88" s="5">
        <v>140</v>
      </c>
      <c r="I88" s="5">
        <v>23.2</v>
      </c>
      <c r="J88" s="5">
        <v>410.3</v>
      </c>
      <c r="K88" s="5" t="e">
        <v>#N/A</v>
      </c>
      <c r="L88" s="5" t="e">
        <v>#N/A</v>
      </c>
      <c r="M88" s="5">
        <v>3800.2</v>
      </c>
      <c r="N88" s="75" t="e">
        <v>#N/A</v>
      </c>
      <c r="O88" s="5">
        <v>5974.7</v>
      </c>
      <c r="P88" s="10">
        <v>0.2</v>
      </c>
      <c r="Q88" s="5">
        <v>9030.9</v>
      </c>
      <c r="R88" s="5">
        <v>1228.5999999999999</v>
      </c>
      <c r="S88" s="47">
        <v>0</v>
      </c>
      <c r="T88" s="10">
        <v>0.11</v>
      </c>
      <c r="U88" s="58">
        <v>0.09</v>
      </c>
      <c r="V88" s="25"/>
    </row>
    <row r="89" spans="1:22" x14ac:dyDescent="0.25">
      <c r="A89" t="s">
        <v>64</v>
      </c>
      <c r="B89" s="4">
        <v>33146</v>
      </c>
      <c r="C89" s="5">
        <v>108.7</v>
      </c>
      <c r="D89" s="5">
        <v>74.900000000000006</v>
      </c>
      <c r="E89" s="5">
        <v>578.1</v>
      </c>
      <c r="F89" s="5">
        <v>600.70000000000005</v>
      </c>
      <c r="G89" s="5">
        <v>426.9</v>
      </c>
      <c r="H89" s="5">
        <v>144.6</v>
      </c>
      <c r="I89" s="5">
        <v>24.7</v>
      </c>
      <c r="J89" s="5">
        <v>416.1</v>
      </c>
      <c r="K89" s="5" t="e">
        <v>#N/A</v>
      </c>
      <c r="L89" s="5" t="e">
        <v>#N/A</v>
      </c>
      <c r="M89" s="5">
        <v>3863.4</v>
      </c>
      <c r="N89" s="75" t="e">
        <v>#N/A</v>
      </c>
      <c r="O89" s="5">
        <v>6029.5</v>
      </c>
      <c r="P89" s="10">
        <v>-0.05</v>
      </c>
      <c r="Q89" s="5">
        <v>9094.5</v>
      </c>
      <c r="R89" s="5">
        <v>1240.4000000000001</v>
      </c>
      <c r="S89" s="47">
        <v>0</v>
      </c>
      <c r="T89" s="10">
        <v>-0.36</v>
      </c>
      <c r="U89" s="58">
        <v>0.31</v>
      </c>
      <c r="V89" s="25"/>
    </row>
    <row r="90" spans="1:22" x14ac:dyDescent="0.25">
      <c r="A90" t="s">
        <v>65</v>
      </c>
      <c r="B90" s="4">
        <v>33238</v>
      </c>
      <c r="C90" s="5">
        <v>111</v>
      </c>
      <c r="D90" s="5">
        <v>80.7</v>
      </c>
      <c r="E90" s="5">
        <v>596.79999999999995</v>
      </c>
      <c r="F90" s="5">
        <v>600.9</v>
      </c>
      <c r="G90" s="5">
        <v>434.2</v>
      </c>
      <c r="H90" s="5">
        <v>142.80000000000001</v>
      </c>
      <c r="I90" s="5">
        <v>24</v>
      </c>
      <c r="J90" s="5">
        <v>415.9</v>
      </c>
      <c r="K90" s="5" t="e">
        <v>#N/A</v>
      </c>
      <c r="L90" s="5" t="e">
        <v>#N/A</v>
      </c>
      <c r="M90" s="5">
        <v>3884.4</v>
      </c>
      <c r="N90" s="75" t="e">
        <v>#N/A</v>
      </c>
      <c r="O90" s="5">
        <v>6023.3</v>
      </c>
      <c r="P90" s="10">
        <v>0.76</v>
      </c>
      <c r="Q90" s="5">
        <v>9157</v>
      </c>
      <c r="R90" s="5">
        <v>1270.4000000000001</v>
      </c>
      <c r="S90" s="47">
        <v>1</v>
      </c>
      <c r="T90" s="10">
        <v>0.24</v>
      </c>
      <c r="U90" s="58">
        <v>0.52</v>
      </c>
      <c r="V90" s="25"/>
    </row>
    <row r="91" spans="1:22" x14ac:dyDescent="0.25">
      <c r="A91" t="s">
        <v>66</v>
      </c>
      <c r="B91" s="4">
        <v>33328</v>
      </c>
      <c r="C91" s="5">
        <v>112.9</v>
      </c>
      <c r="D91" s="5">
        <v>83.7</v>
      </c>
      <c r="E91" s="5">
        <v>622.5</v>
      </c>
      <c r="F91" s="5">
        <v>580.79999999999995</v>
      </c>
      <c r="G91" s="5">
        <v>444.3</v>
      </c>
      <c r="H91" s="5">
        <v>136.80000000000001</v>
      </c>
      <c r="I91" s="5">
        <v>21.5</v>
      </c>
      <c r="J91" s="5">
        <v>426.5</v>
      </c>
      <c r="K91" s="5" t="e">
        <v>#N/A</v>
      </c>
      <c r="L91" s="5" t="e">
        <v>#N/A</v>
      </c>
      <c r="M91" s="5">
        <v>3890.2</v>
      </c>
      <c r="N91" s="75" t="e">
        <v>#N/A</v>
      </c>
      <c r="O91" s="5">
        <v>6054.9</v>
      </c>
      <c r="P91" s="10">
        <v>0.41</v>
      </c>
      <c r="Q91" s="5">
        <v>9217.9</v>
      </c>
      <c r="R91" s="5">
        <v>1287.2</v>
      </c>
      <c r="S91" s="47">
        <v>1</v>
      </c>
      <c r="T91" s="10">
        <v>0.34</v>
      </c>
      <c r="U91" s="58">
        <v>7.0000000000000007E-2</v>
      </c>
      <c r="V91" s="25"/>
    </row>
    <row r="92" spans="1:22" x14ac:dyDescent="0.25">
      <c r="A92" t="s">
        <v>67</v>
      </c>
      <c r="B92" s="4">
        <v>33419</v>
      </c>
      <c r="C92" s="5">
        <v>115.7</v>
      </c>
      <c r="D92" s="5">
        <v>93.1</v>
      </c>
      <c r="E92" s="5">
        <v>643.5</v>
      </c>
      <c r="F92" s="5">
        <v>586</v>
      </c>
      <c r="G92" s="5">
        <v>451.6</v>
      </c>
      <c r="H92" s="5">
        <v>131.69999999999999</v>
      </c>
      <c r="I92" s="5">
        <v>20.8</v>
      </c>
      <c r="J92" s="5">
        <v>429.8</v>
      </c>
      <c r="K92" s="5" t="e">
        <v>#N/A</v>
      </c>
      <c r="L92" s="5" t="e">
        <v>#N/A</v>
      </c>
      <c r="M92" s="5">
        <v>3943.7</v>
      </c>
      <c r="N92" s="75" t="e">
        <v>#N/A</v>
      </c>
      <c r="O92" s="5">
        <v>6143.6</v>
      </c>
      <c r="P92" s="10">
        <v>0.3</v>
      </c>
      <c r="Q92" s="5">
        <v>9277.2000000000007</v>
      </c>
      <c r="R92" s="5">
        <v>1296.5999999999999</v>
      </c>
      <c r="S92" s="47">
        <v>0</v>
      </c>
      <c r="T92" s="10">
        <v>0.11</v>
      </c>
      <c r="U92" s="58">
        <v>0.19</v>
      </c>
      <c r="V92" s="25"/>
    </row>
    <row r="93" spans="1:22" x14ac:dyDescent="0.25">
      <c r="A93" t="s">
        <v>68</v>
      </c>
      <c r="B93" s="4">
        <v>33511</v>
      </c>
      <c r="C93" s="5">
        <v>118.9</v>
      </c>
      <c r="D93" s="5">
        <v>98.4</v>
      </c>
      <c r="E93" s="5">
        <v>653.79999999999995</v>
      </c>
      <c r="F93" s="5">
        <v>590.20000000000005</v>
      </c>
      <c r="G93" s="5">
        <v>461.2</v>
      </c>
      <c r="H93" s="5">
        <v>132.4</v>
      </c>
      <c r="I93" s="5">
        <v>20.5</v>
      </c>
      <c r="J93" s="5">
        <v>434.7</v>
      </c>
      <c r="K93" s="5" t="e">
        <v>#N/A</v>
      </c>
      <c r="L93" s="5" t="e">
        <v>#N/A</v>
      </c>
      <c r="M93" s="5">
        <v>3989.6</v>
      </c>
      <c r="N93" s="75" t="e">
        <v>#N/A</v>
      </c>
      <c r="O93" s="5">
        <v>6218.4</v>
      </c>
      <c r="P93" s="10">
        <v>-0.3</v>
      </c>
      <c r="Q93" s="5">
        <v>9335.7999999999993</v>
      </c>
      <c r="R93" s="5">
        <v>1302.4000000000001</v>
      </c>
      <c r="S93" s="47">
        <v>0</v>
      </c>
      <c r="T93" s="10">
        <v>-0.57999999999999996</v>
      </c>
      <c r="U93" s="58">
        <v>0.28000000000000003</v>
      </c>
      <c r="V93" s="25"/>
    </row>
    <row r="94" spans="1:22" x14ac:dyDescent="0.25">
      <c r="A94" t="s">
        <v>69</v>
      </c>
      <c r="B94" s="4">
        <v>33603</v>
      </c>
      <c r="C94" s="5">
        <v>122.5</v>
      </c>
      <c r="D94" s="5">
        <v>112.5</v>
      </c>
      <c r="E94" s="5">
        <v>682.3</v>
      </c>
      <c r="F94" s="5">
        <v>598.6</v>
      </c>
      <c r="G94" s="5">
        <v>471.3</v>
      </c>
      <c r="H94" s="5">
        <v>133.5</v>
      </c>
      <c r="I94" s="5">
        <v>20.3</v>
      </c>
      <c r="J94" s="5">
        <v>438</v>
      </c>
      <c r="K94" s="5" t="e">
        <v>#N/A</v>
      </c>
      <c r="L94" s="5" t="e">
        <v>#N/A</v>
      </c>
      <c r="M94" s="5">
        <v>4017.1</v>
      </c>
      <c r="N94" s="75" t="e">
        <v>#N/A</v>
      </c>
      <c r="O94" s="5">
        <v>6279.3</v>
      </c>
      <c r="P94" s="10">
        <v>-0.31</v>
      </c>
      <c r="Q94" s="5">
        <v>9394</v>
      </c>
      <c r="R94" s="5">
        <v>1306.5</v>
      </c>
      <c r="S94" s="47">
        <v>0</v>
      </c>
      <c r="T94" s="10">
        <v>-0.63</v>
      </c>
      <c r="U94" s="58">
        <v>0.33</v>
      </c>
      <c r="V94" s="25"/>
    </row>
    <row r="95" spans="1:22" x14ac:dyDescent="0.25">
      <c r="A95" t="s">
        <v>70</v>
      </c>
      <c r="B95" s="4">
        <v>33694</v>
      </c>
      <c r="C95" s="5">
        <v>127.2</v>
      </c>
      <c r="D95" s="5">
        <v>108.3</v>
      </c>
      <c r="E95" s="5">
        <v>710.5</v>
      </c>
      <c r="F95" s="5">
        <v>588.79999999999995</v>
      </c>
      <c r="G95" s="5">
        <v>476.2</v>
      </c>
      <c r="H95" s="5">
        <v>142.80000000000001</v>
      </c>
      <c r="I95" s="5">
        <v>17.8</v>
      </c>
      <c r="J95" s="5">
        <v>450.8</v>
      </c>
      <c r="K95" s="5" t="e">
        <v>#N/A</v>
      </c>
      <c r="L95" s="5" t="e">
        <v>#N/A</v>
      </c>
      <c r="M95" s="5">
        <v>4117.7</v>
      </c>
      <c r="N95" s="75" t="e">
        <v>#N/A</v>
      </c>
      <c r="O95" s="5">
        <v>6380.8</v>
      </c>
      <c r="P95" s="10">
        <v>0.67</v>
      </c>
      <c r="Q95" s="5">
        <v>9452.2000000000007</v>
      </c>
      <c r="R95" s="5">
        <v>1326.9</v>
      </c>
      <c r="S95" s="47">
        <v>0</v>
      </c>
      <c r="T95" s="10">
        <v>7.0000000000000007E-2</v>
      </c>
      <c r="U95" s="58">
        <v>0.6</v>
      </c>
      <c r="V95" s="25"/>
    </row>
    <row r="96" spans="1:22" x14ac:dyDescent="0.25">
      <c r="A96" t="s">
        <v>71</v>
      </c>
      <c r="B96" s="4">
        <v>33785</v>
      </c>
      <c r="C96" s="5">
        <v>131</v>
      </c>
      <c r="D96" s="5">
        <v>115.4</v>
      </c>
      <c r="E96" s="5">
        <v>729.1</v>
      </c>
      <c r="F96" s="5">
        <v>607.1</v>
      </c>
      <c r="G96" s="5">
        <v>481.1</v>
      </c>
      <c r="H96" s="5">
        <v>144.1</v>
      </c>
      <c r="I96" s="5">
        <v>17.399999999999999</v>
      </c>
      <c r="J96" s="5">
        <v>455.8</v>
      </c>
      <c r="K96" s="5" t="e">
        <v>#N/A</v>
      </c>
      <c r="L96" s="5" t="e">
        <v>#N/A</v>
      </c>
      <c r="M96" s="5">
        <v>4173.3999999999996</v>
      </c>
      <c r="N96" s="75" t="e">
        <v>#N/A</v>
      </c>
      <c r="O96" s="5">
        <v>6492.3</v>
      </c>
      <c r="P96" s="10">
        <v>-0.08</v>
      </c>
      <c r="Q96" s="5">
        <v>9510.4</v>
      </c>
      <c r="R96" s="5">
        <v>1338.7</v>
      </c>
      <c r="S96" s="47">
        <v>0</v>
      </c>
      <c r="T96" s="10">
        <v>-0.02</v>
      </c>
      <c r="U96" s="58">
        <v>-7.0000000000000007E-2</v>
      </c>
      <c r="V96" s="25"/>
    </row>
    <row r="97" spans="1:22" x14ac:dyDescent="0.25">
      <c r="A97" t="s">
        <v>72</v>
      </c>
      <c r="B97" s="4">
        <v>33877</v>
      </c>
      <c r="C97" s="5">
        <v>134.5</v>
      </c>
      <c r="D97" s="5">
        <v>120.6</v>
      </c>
      <c r="E97" s="5">
        <v>741.3</v>
      </c>
      <c r="F97" s="5">
        <v>616.1</v>
      </c>
      <c r="G97" s="5">
        <v>485.9</v>
      </c>
      <c r="H97" s="5">
        <v>138.30000000000001</v>
      </c>
      <c r="I97" s="5">
        <v>16.2</v>
      </c>
      <c r="J97" s="5">
        <v>459.9</v>
      </c>
      <c r="K97" s="5" t="e">
        <v>#N/A</v>
      </c>
      <c r="L97" s="5" t="e">
        <v>#N/A</v>
      </c>
      <c r="M97" s="5">
        <v>4245.3999999999996</v>
      </c>
      <c r="N97" s="75" t="e">
        <v>#N/A</v>
      </c>
      <c r="O97" s="5">
        <v>6586.5</v>
      </c>
      <c r="P97" s="10">
        <v>0.45</v>
      </c>
      <c r="Q97" s="5">
        <v>9569</v>
      </c>
      <c r="R97" s="5">
        <v>1355.4</v>
      </c>
      <c r="S97" s="47">
        <v>0</v>
      </c>
      <c r="T97" s="10">
        <v>0.43</v>
      </c>
      <c r="U97" s="58">
        <v>0.02</v>
      </c>
      <c r="V97" s="25"/>
    </row>
    <row r="98" spans="1:22" x14ac:dyDescent="0.25">
      <c r="A98" t="s">
        <v>73</v>
      </c>
      <c r="B98" s="4">
        <v>33969</v>
      </c>
      <c r="C98" s="5">
        <v>137.69999999999999</v>
      </c>
      <c r="D98" s="5">
        <v>120.8</v>
      </c>
      <c r="E98" s="5">
        <v>746</v>
      </c>
      <c r="F98" s="5">
        <v>639.1</v>
      </c>
      <c r="G98" s="5">
        <v>490.3</v>
      </c>
      <c r="H98" s="5">
        <v>147.30000000000001</v>
      </c>
      <c r="I98" s="5">
        <v>15.7</v>
      </c>
      <c r="J98" s="5">
        <v>461.8</v>
      </c>
      <c r="K98" s="5" t="e">
        <v>#N/A</v>
      </c>
      <c r="L98" s="5" t="e">
        <v>#N/A</v>
      </c>
      <c r="M98" s="5">
        <v>4326.2</v>
      </c>
      <c r="N98" s="75" t="e">
        <v>#N/A</v>
      </c>
      <c r="O98" s="5">
        <v>6697.6</v>
      </c>
      <c r="P98" s="10">
        <v>-0.16</v>
      </c>
      <c r="Q98" s="5">
        <v>9628.4</v>
      </c>
      <c r="R98" s="5">
        <v>1360.5</v>
      </c>
      <c r="S98" s="47">
        <v>0</v>
      </c>
      <c r="T98" s="10">
        <v>-0.13</v>
      </c>
      <c r="U98" s="58">
        <v>-0.03</v>
      </c>
      <c r="V98" s="25"/>
    </row>
    <row r="99" spans="1:22" x14ac:dyDescent="0.25">
      <c r="A99" t="s">
        <v>74</v>
      </c>
      <c r="B99" s="4">
        <v>34059</v>
      </c>
      <c r="C99" s="5">
        <v>143.4</v>
      </c>
      <c r="D99" s="5">
        <v>124.4</v>
      </c>
      <c r="E99" s="5">
        <v>766.5</v>
      </c>
      <c r="F99" s="5">
        <v>616.79999999999995</v>
      </c>
      <c r="G99" s="5">
        <v>489.8</v>
      </c>
      <c r="H99" s="5">
        <v>152.80000000000001</v>
      </c>
      <c r="I99" s="5">
        <v>16.399999999999999</v>
      </c>
      <c r="J99" s="5">
        <v>469.6</v>
      </c>
      <c r="K99" s="5" t="e">
        <v>#N/A</v>
      </c>
      <c r="L99" s="5" t="e">
        <v>#N/A</v>
      </c>
      <c r="M99" s="5">
        <v>4368.5</v>
      </c>
      <c r="N99" s="75" t="e">
        <v>#N/A</v>
      </c>
      <c r="O99" s="5">
        <v>6748.2</v>
      </c>
      <c r="P99" s="10">
        <v>-0.92</v>
      </c>
      <c r="Q99" s="5">
        <v>9689.2999999999993</v>
      </c>
      <c r="R99" s="5">
        <v>1351.5</v>
      </c>
      <c r="S99" s="47">
        <v>0</v>
      </c>
      <c r="T99" s="10">
        <v>-1.06</v>
      </c>
      <c r="U99" s="58">
        <v>0.14000000000000001</v>
      </c>
      <c r="V99" s="25"/>
    </row>
    <row r="100" spans="1:22" x14ac:dyDescent="0.25">
      <c r="A100" t="s">
        <v>75</v>
      </c>
      <c r="B100" s="4">
        <v>34150</v>
      </c>
      <c r="C100" s="5">
        <v>144.69999999999999</v>
      </c>
      <c r="D100" s="5">
        <v>124.8</v>
      </c>
      <c r="E100" s="5">
        <v>771.7</v>
      </c>
      <c r="F100" s="5">
        <v>643.6</v>
      </c>
      <c r="G100" s="5">
        <v>497.9</v>
      </c>
      <c r="H100" s="5">
        <v>164.6</v>
      </c>
      <c r="I100" s="5">
        <v>16</v>
      </c>
      <c r="J100" s="5">
        <v>477.7</v>
      </c>
      <c r="K100" s="5" t="e">
        <v>#N/A</v>
      </c>
      <c r="L100" s="5" t="e">
        <v>#N/A</v>
      </c>
      <c r="M100" s="5">
        <v>4437.5</v>
      </c>
      <c r="N100" s="75" t="e">
        <v>#N/A</v>
      </c>
      <c r="O100" s="5">
        <v>6829.6</v>
      </c>
      <c r="P100" s="10">
        <v>0.09</v>
      </c>
      <c r="Q100" s="5">
        <v>9751.4</v>
      </c>
      <c r="R100" s="5">
        <v>1360.9</v>
      </c>
      <c r="S100" s="47">
        <v>0</v>
      </c>
      <c r="T100" s="10">
        <v>-0.28000000000000003</v>
      </c>
      <c r="U100" s="58">
        <v>0.37</v>
      </c>
      <c r="V100" s="25"/>
    </row>
    <row r="101" spans="1:22" x14ac:dyDescent="0.25">
      <c r="A101" t="s">
        <v>76</v>
      </c>
      <c r="B101" s="4">
        <v>34242</v>
      </c>
      <c r="C101" s="5">
        <v>147.5</v>
      </c>
      <c r="D101" s="5">
        <v>135.19999999999999</v>
      </c>
      <c r="E101" s="5">
        <v>786.3</v>
      </c>
      <c r="F101" s="5">
        <v>659.2</v>
      </c>
      <c r="G101" s="5">
        <v>505</v>
      </c>
      <c r="H101" s="5">
        <v>156.4</v>
      </c>
      <c r="I101" s="5">
        <v>15.7</v>
      </c>
      <c r="J101" s="5">
        <v>482.3</v>
      </c>
      <c r="K101" s="5" t="e">
        <v>#N/A</v>
      </c>
      <c r="L101" s="5" t="e">
        <v>#N/A</v>
      </c>
      <c r="M101" s="5">
        <v>4506</v>
      </c>
      <c r="N101" s="75" t="e">
        <v>#N/A</v>
      </c>
      <c r="O101" s="5">
        <v>6904.2</v>
      </c>
      <c r="P101" s="10">
        <v>0.17</v>
      </c>
      <c r="Q101" s="5">
        <v>9814.7000000000007</v>
      </c>
      <c r="R101" s="5">
        <v>1370.6</v>
      </c>
      <c r="S101" s="47">
        <v>0</v>
      </c>
      <c r="T101" s="10">
        <v>-7.0000000000000007E-2</v>
      </c>
      <c r="U101" s="58">
        <v>0.24</v>
      </c>
      <c r="V101" s="25"/>
    </row>
    <row r="102" spans="1:22" x14ac:dyDescent="0.25">
      <c r="A102" t="s">
        <v>77</v>
      </c>
      <c r="B102" s="4">
        <v>34334</v>
      </c>
      <c r="C102" s="5">
        <v>151.6</v>
      </c>
      <c r="D102" s="5">
        <v>136</v>
      </c>
      <c r="E102" s="5">
        <v>791.3</v>
      </c>
      <c r="F102" s="5">
        <v>675.5</v>
      </c>
      <c r="G102" s="5">
        <v>519.79999999999995</v>
      </c>
      <c r="H102" s="5">
        <v>187.7</v>
      </c>
      <c r="I102" s="5">
        <v>15.8</v>
      </c>
      <c r="J102" s="5">
        <v>488.9</v>
      </c>
      <c r="K102" s="5" t="e">
        <v>#N/A</v>
      </c>
      <c r="L102" s="5" t="e">
        <v>#N/A</v>
      </c>
      <c r="M102" s="5">
        <v>4572</v>
      </c>
      <c r="N102" s="75" t="e">
        <v>#N/A</v>
      </c>
      <c r="O102" s="5">
        <v>7032.8</v>
      </c>
      <c r="P102" s="10">
        <v>0.18</v>
      </c>
      <c r="Q102" s="5">
        <v>9879</v>
      </c>
      <c r="R102" s="5">
        <v>1381.3</v>
      </c>
      <c r="S102" s="47">
        <v>0</v>
      </c>
      <c r="T102" s="10">
        <v>-0.04</v>
      </c>
      <c r="U102" s="58">
        <v>0.22</v>
      </c>
      <c r="V102" s="25"/>
    </row>
    <row r="103" spans="1:22" x14ac:dyDescent="0.25">
      <c r="A103" t="s">
        <v>78</v>
      </c>
      <c r="B103" s="4">
        <v>34424</v>
      </c>
      <c r="C103" s="5">
        <v>156.9</v>
      </c>
      <c r="D103" s="5">
        <v>136.6</v>
      </c>
      <c r="E103" s="5">
        <v>805.3</v>
      </c>
      <c r="F103" s="5">
        <v>673.6</v>
      </c>
      <c r="G103" s="5">
        <v>531.9</v>
      </c>
      <c r="H103" s="5">
        <v>168.1</v>
      </c>
      <c r="I103" s="5">
        <v>18.600000000000001</v>
      </c>
      <c r="J103" s="5">
        <v>500.7</v>
      </c>
      <c r="K103" s="5" t="e">
        <v>#N/A</v>
      </c>
      <c r="L103" s="5" t="e">
        <v>#N/A</v>
      </c>
      <c r="M103" s="5">
        <v>4640.8999999999996</v>
      </c>
      <c r="N103" s="75" t="e">
        <v>#N/A</v>
      </c>
      <c r="O103" s="5">
        <v>7136.3</v>
      </c>
      <c r="P103" s="10">
        <v>-0.97</v>
      </c>
      <c r="Q103" s="5">
        <v>9944.6</v>
      </c>
      <c r="R103" s="5">
        <v>1373.9</v>
      </c>
      <c r="S103" s="47">
        <v>0</v>
      </c>
      <c r="T103" s="10">
        <v>-1.1499999999999999</v>
      </c>
      <c r="U103" s="58">
        <v>0.18</v>
      </c>
      <c r="V103" s="25"/>
    </row>
    <row r="104" spans="1:22" x14ac:dyDescent="0.25">
      <c r="A104" t="s">
        <v>79</v>
      </c>
      <c r="B104" s="4">
        <v>34515</v>
      </c>
      <c r="C104" s="5">
        <v>162.19999999999999</v>
      </c>
      <c r="D104" s="5">
        <v>137.1</v>
      </c>
      <c r="E104" s="5">
        <v>810.1</v>
      </c>
      <c r="F104" s="5">
        <v>697.8</v>
      </c>
      <c r="G104" s="5">
        <v>544.20000000000005</v>
      </c>
      <c r="H104" s="5">
        <v>177.5</v>
      </c>
      <c r="I104" s="5">
        <v>19.5</v>
      </c>
      <c r="J104" s="5">
        <v>508.8</v>
      </c>
      <c r="K104" s="5" t="e">
        <v>#N/A</v>
      </c>
      <c r="L104" s="5" t="e">
        <v>#N/A</v>
      </c>
      <c r="M104" s="5">
        <v>4702.8999999999996</v>
      </c>
      <c r="N104" s="75" t="e">
        <v>#N/A</v>
      </c>
      <c r="O104" s="5">
        <v>7269.8</v>
      </c>
      <c r="P104" s="10">
        <v>0.46</v>
      </c>
      <c r="Q104" s="5">
        <v>10010.9</v>
      </c>
      <c r="R104" s="5">
        <v>1392.4</v>
      </c>
      <c r="S104" s="47">
        <v>0</v>
      </c>
      <c r="T104" s="10">
        <v>-0.06</v>
      </c>
      <c r="U104" s="58">
        <v>0.52</v>
      </c>
      <c r="V104" s="25"/>
    </row>
    <row r="105" spans="1:22" x14ac:dyDescent="0.25">
      <c r="A105" t="s">
        <v>80</v>
      </c>
      <c r="B105" s="4">
        <v>34607</v>
      </c>
      <c r="C105" s="5">
        <v>167.1</v>
      </c>
      <c r="D105" s="5">
        <v>136.19999999999999</v>
      </c>
      <c r="E105" s="5">
        <v>813.6</v>
      </c>
      <c r="F105" s="5">
        <v>695.4</v>
      </c>
      <c r="G105" s="5">
        <v>550.20000000000005</v>
      </c>
      <c r="H105" s="5">
        <v>194.7</v>
      </c>
      <c r="I105" s="5">
        <v>20.9</v>
      </c>
      <c r="J105" s="5">
        <v>513.1</v>
      </c>
      <c r="K105" s="5" t="e">
        <v>#N/A</v>
      </c>
      <c r="L105" s="5" t="e">
        <v>#N/A</v>
      </c>
      <c r="M105" s="5">
        <v>4773.1000000000004</v>
      </c>
      <c r="N105" s="75" t="e">
        <v>#N/A</v>
      </c>
      <c r="O105" s="5">
        <v>7352.3</v>
      </c>
      <c r="P105" s="10">
        <v>1.29</v>
      </c>
      <c r="Q105" s="5">
        <v>10078.299999999999</v>
      </c>
      <c r="R105" s="5">
        <v>1424.4</v>
      </c>
      <c r="S105" s="47">
        <v>0</v>
      </c>
      <c r="T105" s="10">
        <v>0.76</v>
      </c>
      <c r="U105" s="58">
        <v>0.53</v>
      </c>
      <c r="V105" s="25"/>
    </row>
    <row r="106" spans="1:22" x14ac:dyDescent="0.25">
      <c r="A106" t="s">
        <v>81</v>
      </c>
      <c r="B106" s="4">
        <v>34699</v>
      </c>
      <c r="C106" s="5">
        <v>171.6</v>
      </c>
      <c r="D106" s="5">
        <v>147.80000000000001</v>
      </c>
      <c r="E106" s="5">
        <v>833.8</v>
      </c>
      <c r="F106" s="5">
        <v>705.4</v>
      </c>
      <c r="G106" s="5">
        <v>554.70000000000005</v>
      </c>
      <c r="H106" s="5">
        <v>206.5</v>
      </c>
      <c r="I106" s="5">
        <v>22.9</v>
      </c>
      <c r="J106" s="5">
        <v>520</v>
      </c>
      <c r="K106" s="5" t="e">
        <v>#N/A</v>
      </c>
      <c r="L106" s="5" t="e">
        <v>#N/A</v>
      </c>
      <c r="M106" s="5">
        <v>4847.2</v>
      </c>
      <c r="N106" s="75" t="e">
        <v>#N/A</v>
      </c>
      <c r="O106" s="5">
        <v>7476.7</v>
      </c>
      <c r="P106" s="10">
        <v>-0.68</v>
      </c>
      <c r="Q106" s="5">
        <v>10146.700000000001</v>
      </c>
      <c r="R106" s="5">
        <v>1424.2</v>
      </c>
      <c r="S106" s="47">
        <v>0</v>
      </c>
      <c r="T106" s="10">
        <v>-0.86</v>
      </c>
      <c r="U106" s="58">
        <v>0.18</v>
      </c>
      <c r="V106" s="25"/>
    </row>
    <row r="107" spans="1:22" x14ac:dyDescent="0.25">
      <c r="A107" t="s">
        <v>82</v>
      </c>
      <c r="B107" s="4">
        <v>34789</v>
      </c>
      <c r="C107" s="5">
        <v>175.7</v>
      </c>
      <c r="D107" s="5">
        <v>152.5</v>
      </c>
      <c r="E107" s="5">
        <v>857.9</v>
      </c>
      <c r="F107" s="5">
        <v>724.5</v>
      </c>
      <c r="G107" s="5">
        <v>554.9</v>
      </c>
      <c r="H107" s="5">
        <v>210.6</v>
      </c>
      <c r="I107" s="5">
        <v>22.8</v>
      </c>
      <c r="J107" s="5">
        <v>528.4</v>
      </c>
      <c r="K107" s="5" t="e">
        <v>#N/A</v>
      </c>
      <c r="L107" s="5" t="e">
        <v>#N/A</v>
      </c>
      <c r="M107" s="5">
        <v>4883.3</v>
      </c>
      <c r="N107" s="75" t="e">
        <v>#N/A</v>
      </c>
      <c r="O107" s="5">
        <v>7545.3</v>
      </c>
      <c r="P107" s="10">
        <v>0.16</v>
      </c>
      <c r="Q107" s="5">
        <v>10216.1</v>
      </c>
      <c r="R107" s="5">
        <v>1440</v>
      </c>
      <c r="S107" s="47">
        <v>0</v>
      </c>
      <c r="T107" s="10">
        <v>-0.19</v>
      </c>
      <c r="U107" s="58">
        <v>0.36</v>
      </c>
      <c r="V107" s="25"/>
    </row>
    <row r="108" spans="1:22" x14ac:dyDescent="0.25">
      <c r="A108" t="s">
        <v>83</v>
      </c>
      <c r="B108" s="4">
        <v>34880</v>
      </c>
      <c r="C108" s="5">
        <v>179.6</v>
      </c>
      <c r="D108" s="5">
        <v>152.5</v>
      </c>
      <c r="E108" s="5">
        <v>865.6</v>
      </c>
      <c r="F108" s="5">
        <v>746.7</v>
      </c>
      <c r="G108" s="5">
        <v>553.70000000000005</v>
      </c>
      <c r="H108" s="5">
        <v>208.2</v>
      </c>
      <c r="I108" s="5">
        <v>23.8</v>
      </c>
      <c r="J108" s="5">
        <v>532.79999999999995</v>
      </c>
      <c r="K108" s="5" t="e">
        <v>#N/A</v>
      </c>
      <c r="L108" s="5" t="e">
        <v>#N/A</v>
      </c>
      <c r="M108" s="5">
        <v>4955</v>
      </c>
      <c r="N108" s="75" t="e">
        <v>#N/A</v>
      </c>
      <c r="O108" s="5">
        <v>7604.9</v>
      </c>
      <c r="P108" s="10">
        <v>0.41</v>
      </c>
      <c r="Q108" s="5">
        <v>10285.4</v>
      </c>
      <c r="R108" s="5">
        <v>1455.6</v>
      </c>
      <c r="S108" s="47">
        <v>0</v>
      </c>
      <c r="T108" s="10">
        <v>0.05</v>
      </c>
      <c r="U108" s="58">
        <v>0.36</v>
      </c>
      <c r="V108" s="25"/>
    </row>
    <row r="109" spans="1:22" x14ac:dyDescent="0.25">
      <c r="A109" t="s">
        <v>84</v>
      </c>
      <c r="B109" s="4">
        <v>34972</v>
      </c>
      <c r="C109" s="5">
        <v>183.2</v>
      </c>
      <c r="D109" s="5">
        <v>152.69999999999999</v>
      </c>
      <c r="E109" s="5">
        <v>870.7</v>
      </c>
      <c r="F109" s="5">
        <v>752.2</v>
      </c>
      <c r="G109" s="5">
        <v>559.20000000000005</v>
      </c>
      <c r="H109" s="5">
        <v>214.6</v>
      </c>
      <c r="I109" s="5">
        <v>23.6</v>
      </c>
      <c r="J109" s="5">
        <v>538</v>
      </c>
      <c r="K109" s="5" t="e">
        <v>#N/A</v>
      </c>
      <c r="L109" s="5" t="e">
        <v>#N/A</v>
      </c>
      <c r="M109" s="5">
        <v>5020.5</v>
      </c>
      <c r="N109" s="75" t="e">
        <v>#N/A</v>
      </c>
      <c r="O109" s="5">
        <v>7706.5</v>
      </c>
      <c r="P109" s="10">
        <v>-0.19</v>
      </c>
      <c r="Q109" s="5">
        <v>10356.6</v>
      </c>
      <c r="R109" s="5">
        <v>1457.3</v>
      </c>
      <c r="S109" s="47">
        <v>0</v>
      </c>
      <c r="T109" s="10">
        <v>-0.24</v>
      </c>
      <c r="U109" s="58">
        <v>0.05</v>
      </c>
      <c r="V109" s="25"/>
    </row>
    <row r="110" spans="1:22" x14ac:dyDescent="0.25">
      <c r="A110" t="s">
        <v>85</v>
      </c>
      <c r="B110" s="4">
        <v>35064</v>
      </c>
      <c r="C110" s="5">
        <v>186.5</v>
      </c>
      <c r="D110" s="5">
        <v>140.69999999999999</v>
      </c>
      <c r="E110" s="5">
        <v>864.6</v>
      </c>
      <c r="F110" s="5">
        <v>770.2</v>
      </c>
      <c r="G110" s="5">
        <v>563.9</v>
      </c>
      <c r="H110" s="5">
        <v>210.5</v>
      </c>
      <c r="I110" s="5">
        <v>23.3</v>
      </c>
      <c r="J110" s="5">
        <v>542.70000000000005</v>
      </c>
      <c r="K110" s="5" t="e">
        <v>#N/A</v>
      </c>
      <c r="L110" s="5" t="e">
        <v>#N/A</v>
      </c>
      <c r="M110" s="5">
        <v>5077.8999999999996</v>
      </c>
      <c r="N110" s="75" t="e">
        <v>#N/A</v>
      </c>
      <c r="O110" s="5">
        <v>7799.5</v>
      </c>
      <c r="P110" s="10">
        <v>-0.66</v>
      </c>
      <c r="Q110" s="5">
        <v>10430.1</v>
      </c>
      <c r="R110" s="5">
        <v>1455.7</v>
      </c>
      <c r="S110" s="47">
        <v>0</v>
      </c>
      <c r="T110" s="10">
        <v>-0.9</v>
      </c>
      <c r="U110" s="58">
        <v>0.24</v>
      </c>
      <c r="V110" s="25"/>
    </row>
    <row r="111" spans="1:22" x14ac:dyDescent="0.25">
      <c r="A111" t="s">
        <v>86</v>
      </c>
      <c r="B111" s="4">
        <v>35155</v>
      </c>
      <c r="C111" s="5">
        <v>189.6</v>
      </c>
      <c r="D111" s="5">
        <v>151.30000000000001</v>
      </c>
      <c r="E111" s="5">
        <v>893.2</v>
      </c>
      <c r="F111" s="5">
        <v>801.7</v>
      </c>
      <c r="G111" s="5">
        <v>570.79999999999995</v>
      </c>
      <c r="H111" s="5">
        <v>214.2</v>
      </c>
      <c r="I111" s="5">
        <v>19.899999999999999</v>
      </c>
      <c r="J111" s="5">
        <v>547</v>
      </c>
      <c r="K111" s="5" t="e">
        <v>#N/A</v>
      </c>
      <c r="L111" s="5" t="e">
        <v>#N/A</v>
      </c>
      <c r="M111" s="5">
        <v>5153.8</v>
      </c>
      <c r="N111" s="75" t="e">
        <v>#N/A</v>
      </c>
      <c r="O111" s="5">
        <v>7893.1</v>
      </c>
      <c r="P111" s="10">
        <v>0.17</v>
      </c>
      <c r="Q111" s="5">
        <v>10506.9</v>
      </c>
      <c r="R111" s="5">
        <v>1472.9</v>
      </c>
      <c r="S111" s="47">
        <v>0</v>
      </c>
      <c r="T111" s="10">
        <v>0.25</v>
      </c>
      <c r="U111" s="58">
        <v>-0.08</v>
      </c>
      <c r="V111" s="25"/>
    </row>
    <row r="112" spans="1:22" x14ac:dyDescent="0.25">
      <c r="A112" t="s">
        <v>87</v>
      </c>
      <c r="B112" s="4">
        <v>35246</v>
      </c>
      <c r="C112" s="5">
        <v>192.9</v>
      </c>
      <c r="D112" s="5">
        <v>165.8</v>
      </c>
      <c r="E112" s="5">
        <v>912.9</v>
      </c>
      <c r="F112" s="5">
        <v>839.5</v>
      </c>
      <c r="G112" s="5">
        <v>577.70000000000005</v>
      </c>
      <c r="H112" s="5">
        <v>225.4</v>
      </c>
      <c r="I112" s="5">
        <v>20</v>
      </c>
      <c r="J112" s="5">
        <v>554.79999999999995</v>
      </c>
      <c r="K112" s="5" t="e">
        <v>#N/A</v>
      </c>
      <c r="L112" s="5" t="e">
        <v>#N/A</v>
      </c>
      <c r="M112" s="5">
        <v>5244.1</v>
      </c>
      <c r="N112" s="75" t="e">
        <v>#N/A</v>
      </c>
      <c r="O112" s="5">
        <v>8061.5</v>
      </c>
      <c r="P112" s="10">
        <v>1.22</v>
      </c>
      <c r="Q112" s="5">
        <v>10587.2</v>
      </c>
      <c r="R112" s="5">
        <v>1492.5</v>
      </c>
      <c r="S112" s="47">
        <v>0</v>
      </c>
      <c r="T112" s="10">
        <v>0.56000000000000005</v>
      </c>
      <c r="U112" s="58">
        <v>0.66</v>
      </c>
      <c r="V112" s="25"/>
    </row>
    <row r="113" spans="1:22" x14ac:dyDescent="0.25">
      <c r="A113" t="s">
        <v>88</v>
      </c>
      <c r="B113" s="4">
        <v>35338</v>
      </c>
      <c r="C113" s="5">
        <v>196.5</v>
      </c>
      <c r="D113" s="5">
        <v>158.80000000000001</v>
      </c>
      <c r="E113" s="5">
        <v>908.5</v>
      </c>
      <c r="F113" s="5">
        <v>843.6</v>
      </c>
      <c r="G113" s="5">
        <v>581.6</v>
      </c>
      <c r="H113" s="5">
        <v>225.9</v>
      </c>
      <c r="I113" s="5">
        <v>20.100000000000001</v>
      </c>
      <c r="J113" s="5">
        <v>561.4</v>
      </c>
      <c r="K113" s="5" t="e">
        <v>#N/A</v>
      </c>
      <c r="L113" s="5" t="e">
        <v>#N/A</v>
      </c>
      <c r="M113" s="5">
        <v>5298.3</v>
      </c>
      <c r="N113" s="75" t="e">
        <v>#N/A</v>
      </c>
      <c r="O113" s="5">
        <v>8159</v>
      </c>
      <c r="P113" s="10">
        <v>0.08</v>
      </c>
      <c r="Q113" s="5">
        <v>10671.4</v>
      </c>
      <c r="R113" s="5">
        <v>1500.5</v>
      </c>
      <c r="S113" s="47">
        <v>0</v>
      </c>
      <c r="T113" s="10">
        <v>-0.32</v>
      </c>
      <c r="U113" s="58">
        <v>0.39</v>
      </c>
      <c r="V113" s="25"/>
    </row>
    <row r="114" spans="1:22" x14ac:dyDescent="0.25">
      <c r="A114" t="s">
        <v>89</v>
      </c>
      <c r="B114" s="4">
        <v>35430</v>
      </c>
      <c r="C114" s="5">
        <v>200.4</v>
      </c>
      <c r="D114" s="5">
        <v>156.9</v>
      </c>
      <c r="E114" s="5">
        <v>910.7</v>
      </c>
      <c r="F114" s="5">
        <v>863.6</v>
      </c>
      <c r="G114" s="5">
        <v>592.9</v>
      </c>
      <c r="H114" s="5">
        <v>229</v>
      </c>
      <c r="I114" s="5">
        <v>20.3</v>
      </c>
      <c r="J114" s="5">
        <v>568.20000000000005</v>
      </c>
      <c r="K114" s="5" t="e">
        <v>#N/A</v>
      </c>
      <c r="L114" s="5" t="e">
        <v>#N/A</v>
      </c>
      <c r="M114" s="5">
        <v>5376.1</v>
      </c>
      <c r="N114" s="75" t="e">
        <v>#N/A</v>
      </c>
      <c r="O114" s="5">
        <v>8287.1</v>
      </c>
      <c r="P114" s="10">
        <v>0.53</v>
      </c>
      <c r="Q114" s="5">
        <v>10760</v>
      </c>
      <c r="R114" s="5">
        <v>1519.8</v>
      </c>
      <c r="S114" s="47">
        <v>0</v>
      </c>
      <c r="T114" s="10">
        <v>-0.12</v>
      </c>
      <c r="U114" s="58">
        <v>0.65</v>
      </c>
      <c r="V114" s="25"/>
    </row>
    <row r="115" spans="1:22" x14ac:dyDescent="0.25">
      <c r="A115" t="s">
        <v>90</v>
      </c>
      <c r="B115" s="4">
        <v>35520</v>
      </c>
      <c r="C115" s="5">
        <v>204.4</v>
      </c>
      <c r="D115" s="5">
        <v>161.4</v>
      </c>
      <c r="E115" s="5">
        <v>930.5</v>
      </c>
      <c r="F115" s="5">
        <v>902.1</v>
      </c>
      <c r="G115" s="5">
        <v>595.6</v>
      </c>
      <c r="H115" s="5">
        <v>230</v>
      </c>
      <c r="I115" s="5">
        <v>20</v>
      </c>
      <c r="J115" s="5">
        <v>578.4</v>
      </c>
      <c r="K115" s="5" t="e">
        <v>#N/A</v>
      </c>
      <c r="L115" s="5" t="e">
        <v>#N/A</v>
      </c>
      <c r="M115" s="5">
        <v>5456.7</v>
      </c>
      <c r="N115" s="75" t="e">
        <v>#N/A</v>
      </c>
      <c r="O115" s="5">
        <v>8402.1</v>
      </c>
      <c r="P115" s="10">
        <v>-0.04</v>
      </c>
      <c r="Q115" s="5">
        <v>10854.4</v>
      </c>
      <c r="R115" s="5">
        <v>1532.2</v>
      </c>
      <c r="S115" s="47">
        <v>0</v>
      </c>
      <c r="T115" s="10">
        <v>-0.46</v>
      </c>
      <c r="U115" s="58">
        <v>0.42</v>
      </c>
      <c r="V115" s="25"/>
    </row>
    <row r="116" spans="1:22" x14ac:dyDescent="0.25">
      <c r="A116" t="s">
        <v>91</v>
      </c>
      <c r="B116" s="4">
        <v>35611</v>
      </c>
      <c r="C116" s="5">
        <v>207.1</v>
      </c>
      <c r="D116" s="5">
        <v>159.4</v>
      </c>
      <c r="E116" s="5">
        <v>931.3</v>
      </c>
      <c r="F116" s="5">
        <v>916.2</v>
      </c>
      <c r="G116" s="5">
        <v>610.29999999999995</v>
      </c>
      <c r="H116" s="5">
        <v>234.5</v>
      </c>
      <c r="I116" s="5">
        <v>20.5</v>
      </c>
      <c r="J116" s="5">
        <v>585.20000000000005</v>
      </c>
      <c r="K116" s="5" t="e">
        <v>#N/A</v>
      </c>
      <c r="L116" s="5" t="e">
        <v>#N/A</v>
      </c>
      <c r="M116" s="5">
        <v>5495.1</v>
      </c>
      <c r="N116" s="75" t="e">
        <v>#N/A</v>
      </c>
      <c r="O116" s="5">
        <v>8551.9</v>
      </c>
      <c r="P116" s="10">
        <v>0.76</v>
      </c>
      <c r="Q116" s="5">
        <v>10954.5</v>
      </c>
      <c r="R116" s="5">
        <v>1552.2</v>
      </c>
      <c r="S116" s="47">
        <v>0</v>
      </c>
      <c r="T116" s="10">
        <v>0.59</v>
      </c>
      <c r="U116" s="58">
        <v>0.17</v>
      </c>
      <c r="V116" s="25"/>
    </row>
    <row r="117" spans="1:22" x14ac:dyDescent="0.25">
      <c r="A117" t="s">
        <v>92</v>
      </c>
      <c r="B117" s="4">
        <v>35703</v>
      </c>
      <c r="C117" s="5">
        <v>208.3</v>
      </c>
      <c r="D117" s="5">
        <v>163.69999999999999</v>
      </c>
      <c r="E117" s="5">
        <v>937.2</v>
      </c>
      <c r="F117" s="5">
        <v>941.1</v>
      </c>
      <c r="G117" s="5">
        <v>616.6</v>
      </c>
      <c r="H117" s="5">
        <v>246.9</v>
      </c>
      <c r="I117" s="5">
        <v>20.9</v>
      </c>
      <c r="J117" s="5">
        <v>593.29999999999995</v>
      </c>
      <c r="K117" s="5" t="e">
        <v>#N/A</v>
      </c>
      <c r="L117" s="5" t="e">
        <v>#N/A</v>
      </c>
      <c r="M117" s="5">
        <v>5603.5</v>
      </c>
      <c r="N117" s="75" t="e">
        <v>#N/A</v>
      </c>
      <c r="O117" s="5">
        <v>8691.7999999999993</v>
      </c>
      <c r="P117" s="10">
        <v>0.12</v>
      </c>
      <c r="Q117" s="5">
        <v>11058.8</v>
      </c>
      <c r="R117" s="5">
        <v>1559.8</v>
      </c>
      <c r="S117" s="47">
        <v>0</v>
      </c>
      <c r="T117" s="10">
        <v>-0.05</v>
      </c>
      <c r="U117" s="58">
        <v>0.17</v>
      </c>
      <c r="V117" s="25"/>
    </row>
    <row r="118" spans="1:22" x14ac:dyDescent="0.25">
      <c r="A118" t="s">
        <v>93</v>
      </c>
      <c r="B118" s="4">
        <v>35795</v>
      </c>
      <c r="C118" s="5">
        <v>207.9</v>
      </c>
      <c r="D118" s="5">
        <v>168</v>
      </c>
      <c r="E118" s="5">
        <v>942.7</v>
      </c>
      <c r="F118" s="5">
        <v>967.9</v>
      </c>
      <c r="G118" s="5">
        <v>624</v>
      </c>
      <c r="H118" s="5">
        <v>237.2</v>
      </c>
      <c r="I118" s="5">
        <v>21.3</v>
      </c>
      <c r="J118" s="5">
        <v>604.1</v>
      </c>
      <c r="K118" s="5" t="e">
        <v>#N/A</v>
      </c>
      <c r="L118" s="5" t="e">
        <v>#N/A</v>
      </c>
      <c r="M118" s="5">
        <v>5687.6</v>
      </c>
      <c r="N118" s="75" t="e">
        <v>#N/A</v>
      </c>
      <c r="O118" s="5">
        <v>8788.2999999999993</v>
      </c>
      <c r="P118" s="10">
        <v>0.11</v>
      </c>
      <c r="Q118" s="5">
        <v>11167</v>
      </c>
      <c r="R118" s="5">
        <v>1572.4</v>
      </c>
      <c r="S118" s="47">
        <v>0</v>
      </c>
      <c r="T118" s="10">
        <v>-7.0000000000000007E-2</v>
      </c>
      <c r="U118" s="58">
        <v>0.18</v>
      </c>
      <c r="V118" s="25"/>
    </row>
    <row r="119" spans="1:22" x14ac:dyDescent="0.25">
      <c r="A119" t="s">
        <v>94</v>
      </c>
      <c r="B119" s="4">
        <v>35885</v>
      </c>
      <c r="C119" s="5">
        <v>206.4</v>
      </c>
      <c r="D119" s="5">
        <v>167.2</v>
      </c>
      <c r="E119" s="5">
        <v>951.8</v>
      </c>
      <c r="F119" s="5">
        <v>996.1</v>
      </c>
      <c r="G119" s="5">
        <v>629.1</v>
      </c>
      <c r="H119" s="5">
        <v>239.8</v>
      </c>
      <c r="I119" s="5">
        <v>26.4</v>
      </c>
      <c r="J119" s="5">
        <v>614.9</v>
      </c>
      <c r="K119" s="5" t="e">
        <v>#N/A</v>
      </c>
      <c r="L119" s="5" t="e">
        <v>#N/A</v>
      </c>
      <c r="M119" s="5">
        <v>5745.9</v>
      </c>
      <c r="N119" s="75" t="e">
        <v>#N/A</v>
      </c>
      <c r="O119" s="5">
        <v>8889.7000000000007</v>
      </c>
      <c r="P119" s="10">
        <v>-0.4</v>
      </c>
      <c r="Q119" s="5">
        <v>11278.6</v>
      </c>
      <c r="R119" s="5">
        <v>1566.7</v>
      </c>
      <c r="S119" s="47">
        <v>0</v>
      </c>
      <c r="T119" s="10">
        <v>-0.75</v>
      </c>
      <c r="U119" s="58">
        <v>0.35</v>
      </c>
      <c r="V119" s="25"/>
    </row>
    <row r="120" spans="1:22" x14ac:dyDescent="0.25">
      <c r="A120" t="s">
        <v>95</v>
      </c>
      <c r="B120" s="4">
        <v>35976</v>
      </c>
      <c r="C120" s="5">
        <v>205.3</v>
      </c>
      <c r="D120" s="5">
        <v>170</v>
      </c>
      <c r="E120" s="5">
        <v>956</v>
      </c>
      <c r="F120" s="5">
        <v>1022.3</v>
      </c>
      <c r="G120" s="5">
        <v>635.5</v>
      </c>
      <c r="H120" s="5">
        <v>236.5</v>
      </c>
      <c r="I120" s="5">
        <v>26.6</v>
      </c>
      <c r="J120" s="5">
        <v>623.5</v>
      </c>
      <c r="K120" s="5" t="e">
        <v>#N/A</v>
      </c>
      <c r="L120" s="5" t="e">
        <v>#N/A</v>
      </c>
      <c r="M120" s="5">
        <v>5857.8</v>
      </c>
      <c r="N120" s="75" t="e">
        <v>#N/A</v>
      </c>
      <c r="O120" s="5">
        <v>8994.7000000000007</v>
      </c>
      <c r="P120" s="10">
        <v>1.45</v>
      </c>
      <c r="Q120" s="5">
        <v>11393.4</v>
      </c>
      <c r="R120" s="5">
        <v>1604.4</v>
      </c>
      <c r="S120" s="47">
        <v>0</v>
      </c>
      <c r="T120" s="10">
        <v>0.63</v>
      </c>
      <c r="U120" s="58">
        <v>0.81</v>
      </c>
      <c r="V120" s="25"/>
    </row>
    <row r="121" spans="1:22" x14ac:dyDescent="0.25">
      <c r="A121" t="s">
        <v>96</v>
      </c>
      <c r="B121" s="4">
        <v>36068</v>
      </c>
      <c r="C121" s="5">
        <v>205</v>
      </c>
      <c r="D121" s="5">
        <v>168.1</v>
      </c>
      <c r="E121" s="5">
        <v>957.4</v>
      </c>
      <c r="F121" s="5">
        <v>1043.2</v>
      </c>
      <c r="G121" s="5">
        <v>643</v>
      </c>
      <c r="H121" s="5">
        <v>242.6</v>
      </c>
      <c r="I121" s="5">
        <v>26.8</v>
      </c>
      <c r="J121" s="5">
        <v>632.1</v>
      </c>
      <c r="K121" s="5" t="e">
        <v>#N/A</v>
      </c>
      <c r="L121" s="5" t="e">
        <v>#N/A</v>
      </c>
      <c r="M121" s="5">
        <v>5952.8</v>
      </c>
      <c r="N121" s="75" t="e">
        <v>#N/A</v>
      </c>
      <c r="O121" s="5">
        <v>9146.5</v>
      </c>
      <c r="P121" s="10">
        <v>0.67</v>
      </c>
      <c r="Q121" s="5">
        <v>11511</v>
      </c>
      <c r="R121" s="5">
        <v>1628.6</v>
      </c>
      <c r="S121" s="47">
        <v>0</v>
      </c>
      <c r="T121" s="10">
        <v>-0.15</v>
      </c>
      <c r="U121" s="58">
        <v>0.82</v>
      </c>
      <c r="V121" s="25"/>
    </row>
    <row r="122" spans="1:22" x14ac:dyDescent="0.25">
      <c r="A122" t="s">
        <v>97</v>
      </c>
      <c r="B122" s="4">
        <v>36160</v>
      </c>
      <c r="C122" s="5">
        <v>205.5</v>
      </c>
      <c r="D122" s="5">
        <v>175.4</v>
      </c>
      <c r="E122" s="5">
        <v>966.4</v>
      </c>
      <c r="F122" s="5">
        <v>1068</v>
      </c>
      <c r="G122" s="5">
        <v>650.29999999999995</v>
      </c>
      <c r="H122" s="5">
        <v>237.8</v>
      </c>
      <c r="I122" s="5">
        <v>26.6</v>
      </c>
      <c r="J122" s="5">
        <v>640.5</v>
      </c>
      <c r="K122" s="5" t="e">
        <v>#N/A</v>
      </c>
      <c r="L122" s="5" t="e">
        <v>#N/A</v>
      </c>
      <c r="M122" s="5">
        <v>6055.5</v>
      </c>
      <c r="N122" s="75" t="e">
        <v>#N/A</v>
      </c>
      <c r="O122" s="5">
        <v>9325.7000000000007</v>
      </c>
      <c r="P122" s="10">
        <v>0.68</v>
      </c>
      <c r="Q122" s="5">
        <v>11630.8</v>
      </c>
      <c r="R122" s="5">
        <v>1654.3</v>
      </c>
      <c r="S122" s="47">
        <v>0</v>
      </c>
      <c r="T122" s="10">
        <v>0.32</v>
      </c>
      <c r="U122" s="58">
        <v>0.37</v>
      </c>
      <c r="V122" s="25"/>
    </row>
    <row r="123" spans="1:22" x14ac:dyDescent="0.25">
      <c r="A123" t="s">
        <v>98</v>
      </c>
      <c r="B123" s="4">
        <v>36250</v>
      </c>
      <c r="C123" s="5">
        <v>206.6</v>
      </c>
      <c r="D123" s="5">
        <v>181.1</v>
      </c>
      <c r="E123" s="5">
        <v>983.4</v>
      </c>
      <c r="F123" s="5">
        <v>1078.0999999999999</v>
      </c>
      <c r="G123" s="5">
        <v>657.5</v>
      </c>
      <c r="H123" s="5">
        <v>246.3</v>
      </c>
      <c r="I123" s="5">
        <v>24</v>
      </c>
      <c r="J123" s="5">
        <v>655.6</v>
      </c>
      <c r="K123" s="5" t="e">
        <v>#N/A</v>
      </c>
      <c r="L123" s="5" t="e">
        <v>#N/A</v>
      </c>
      <c r="M123" s="5">
        <v>6129</v>
      </c>
      <c r="N123" s="75" t="e">
        <v>#N/A</v>
      </c>
      <c r="O123" s="5">
        <v>9447.1</v>
      </c>
      <c r="P123" s="10">
        <v>0.27</v>
      </c>
      <c r="Q123" s="5">
        <v>11751.7</v>
      </c>
      <c r="R123" s="5">
        <v>1676</v>
      </c>
      <c r="S123" s="47">
        <v>0</v>
      </c>
      <c r="T123" s="10">
        <v>-0.23</v>
      </c>
      <c r="U123" s="58">
        <v>0.5</v>
      </c>
      <c r="V123" s="25"/>
    </row>
    <row r="124" spans="1:22" x14ac:dyDescent="0.25">
      <c r="A124" t="s">
        <v>99</v>
      </c>
      <c r="B124" s="4">
        <v>36341</v>
      </c>
      <c r="C124" s="5">
        <v>207.9</v>
      </c>
      <c r="D124" s="5">
        <v>179.1</v>
      </c>
      <c r="E124" s="5">
        <v>985</v>
      </c>
      <c r="F124" s="5">
        <v>1095.4000000000001</v>
      </c>
      <c r="G124" s="5">
        <v>667.1</v>
      </c>
      <c r="H124" s="5">
        <v>244.5</v>
      </c>
      <c r="I124" s="5">
        <v>24.6</v>
      </c>
      <c r="J124" s="5">
        <v>659.7</v>
      </c>
      <c r="K124" s="5" t="e">
        <v>#N/A</v>
      </c>
      <c r="L124" s="5" t="e">
        <v>#N/A</v>
      </c>
      <c r="M124" s="5">
        <v>6253</v>
      </c>
      <c r="N124" s="75" t="e">
        <v>#N/A</v>
      </c>
      <c r="O124" s="5">
        <v>9557</v>
      </c>
      <c r="P124" s="10">
        <v>0.41</v>
      </c>
      <c r="Q124" s="5">
        <v>11875.9</v>
      </c>
      <c r="R124" s="5">
        <v>1703.7</v>
      </c>
      <c r="S124" s="47">
        <v>0</v>
      </c>
      <c r="T124" s="10">
        <v>0.13</v>
      </c>
      <c r="U124" s="58">
        <v>0.27</v>
      </c>
      <c r="V124" s="25"/>
    </row>
    <row r="125" spans="1:22" x14ac:dyDescent="0.25">
      <c r="A125" t="s">
        <v>100</v>
      </c>
      <c r="B125" s="4">
        <v>36433</v>
      </c>
      <c r="C125" s="5">
        <v>209.4</v>
      </c>
      <c r="D125" s="5">
        <v>186.7</v>
      </c>
      <c r="E125" s="5">
        <v>996.1</v>
      </c>
      <c r="F125" s="5">
        <v>1120.8</v>
      </c>
      <c r="G125" s="5">
        <v>679</v>
      </c>
      <c r="H125" s="5">
        <v>248.6</v>
      </c>
      <c r="I125" s="5">
        <v>25.3</v>
      </c>
      <c r="J125" s="5">
        <v>665.6</v>
      </c>
      <c r="K125" s="5" t="e">
        <v>#N/A</v>
      </c>
      <c r="L125" s="5" t="e">
        <v>#N/A</v>
      </c>
      <c r="M125" s="5">
        <v>6357.2</v>
      </c>
      <c r="N125" s="75" t="e">
        <v>#N/A</v>
      </c>
      <c r="O125" s="5">
        <v>9712.2999999999993</v>
      </c>
      <c r="P125" s="10">
        <v>0.86</v>
      </c>
      <c r="Q125" s="5">
        <v>12001.2</v>
      </c>
      <c r="R125" s="5">
        <v>1740.2</v>
      </c>
      <c r="S125" s="47">
        <v>0</v>
      </c>
      <c r="T125" s="10">
        <v>0.45</v>
      </c>
      <c r="U125" s="58">
        <v>0.4</v>
      </c>
      <c r="V125" s="25"/>
    </row>
    <row r="126" spans="1:22" x14ac:dyDescent="0.25">
      <c r="A126" t="s">
        <v>101</v>
      </c>
      <c r="B126" s="4">
        <v>36525</v>
      </c>
      <c r="C126" s="5">
        <v>211</v>
      </c>
      <c r="D126" s="5">
        <v>191.3</v>
      </c>
      <c r="E126" s="5">
        <v>1004.3</v>
      </c>
      <c r="F126" s="5">
        <v>1154.2</v>
      </c>
      <c r="G126" s="5">
        <v>690.8</v>
      </c>
      <c r="H126" s="5">
        <v>255.7</v>
      </c>
      <c r="I126" s="5">
        <v>27.7</v>
      </c>
      <c r="J126" s="5">
        <v>677.4</v>
      </c>
      <c r="K126" s="5" t="e">
        <v>#N/A</v>
      </c>
      <c r="L126" s="5" t="e">
        <v>#N/A</v>
      </c>
      <c r="M126" s="5">
        <v>6488.9</v>
      </c>
      <c r="N126" s="75" t="e">
        <v>#N/A</v>
      </c>
      <c r="O126" s="5">
        <v>9926.1</v>
      </c>
      <c r="P126" s="10">
        <v>1.0900000000000001</v>
      </c>
      <c r="Q126" s="5">
        <v>12127</v>
      </c>
      <c r="R126" s="5">
        <v>1784.2</v>
      </c>
      <c r="S126" s="47">
        <v>0</v>
      </c>
      <c r="T126" s="10">
        <v>0.52</v>
      </c>
      <c r="U126" s="58">
        <v>0.56999999999999995</v>
      </c>
      <c r="V126" s="25"/>
    </row>
    <row r="127" spans="1:22" x14ac:dyDescent="0.25">
      <c r="A127" t="s">
        <v>102</v>
      </c>
      <c r="B127" s="4">
        <v>36616</v>
      </c>
      <c r="C127" s="5">
        <v>213</v>
      </c>
      <c r="D127" s="5">
        <v>190.2</v>
      </c>
      <c r="E127" s="5">
        <v>1016.9</v>
      </c>
      <c r="F127" s="5">
        <v>1209</v>
      </c>
      <c r="G127" s="5">
        <v>698.6</v>
      </c>
      <c r="H127" s="5">
        <v>264.10000000000002</v>
      </c>
      <c r="I127" s="5">
        <v>24.7</v>
      </c>
      <c r="J127" s="5">
        <v>700.9</v>
      </c>
      <c r="K127" s="5" t="e">
        <v>#N/A</v>
      </c>
      <c r="L127" s="5" t="e">
        <v>#N/A</v>
      </c>
      <c r="M127" s="5">
        <v>6642.7</v>
      </c>
      <c r="N127" s="75" t="e">
        <v>#N/A</v>
      </c>
      <c r="O127" s="5">
        <v>10031</v>
      </c>
      <c r="P127" s="10">
        <v>-0.59</v>
      </c>
      <c r="Q127" s="5">
        <v>12252.2</v>
      </c>
      <c r="R127" s="5">
        <v>1795.1</v>
      </c>
      <c r="S127" s="47">
        <v>0</v>
      </c>
      <c r="T127" s="10">
        <v>-0.95</v>
      </c>
      <c r="U127" s="58">
        <v>0.36</v>
      </c>
      <c r="V127" s="25"/>
    </row>
    <row r="128" spans="1:22" x14ac:dyDescent="0.25">
      <c r="A128" t="s">
        <v>103</v>
      </c>
      <c r="B128" s="4">
        <v>36707</v>
      </c>
      <c r="C128" s="5">
        <v>216.1</v>
      </c>
      <c r="D128" s="5">
        <v>198.3</v>
      </c>
      <c r="E128" s="5">
        <v>1042.3</v>
      </c>
      <c r="F128" s="5">
        <v>1230.4000000000001</v>
      </c>
      <c r="G128" s="5">
        <v>707.3</v>
      </c>
      <c r="H128" s="5">
        <v>262.60000000000002</v>
      </c>
      <c r="I128" s="5">
        <v>25</v>
      </c>
      <c r="J128" s="5">
        <v>702.4</v>
      </c>
      <c r="K128" s="5" t="e">
        <v>#N/A</v>
      </c>
      <c r="L128" s="5" t="e">
        <v>#N/A</v>
      </c>
      <c r="M128" s="5">
        <v>6737.3</v>
      </c>
      <c r="N128" s="75" t="e">
        <v>#N/A</v>
      </c>
      <c r="O128" s="5">
        <v>10278.299999999999</v>
      </c>
      <c r="P128" s="10">
        <v>0.9</v>
      </c>
      <c r="Q128" s="5">
        <v>12377.5</v>
      </c>
      <c r="R128" s="5">
        <v>1828.9</v>
      </c>
      <c r="S128" s="47">
        <v>0</v>
      </c>
      <c r="T128" s="10">
        <v>0.88</v>
      </c>
      <c r="U128" s="58">
        <v>0.02</v>
      </c>
      <c r="V128" s="25"/>
    </row>
    <row r="129" spans="1:22" x14ac:dyDescent="0.25">
      <c r="A129" t="s">
        <v>104</v>
      </c>
      <c r="B129" s="4">
        <v>36799</v>
      </c>
      <c r="C129" s="5">
        <v>220.7</v>
      </c>
      <c r="D129" s="5">
        <v>204.8</v>
      </c>
      <c r="E129" s="5">
        <v>1054.7</v>
      </c>
      <c r="F129" s="5">
        <v>1247.9000000000001</v>
      </c>
      <c r="G129" s="5">
        <v>711.3</v>
      </c>
      <c r="H129" s="5">
        <v>244.7</v>
      </c>
      <c r="I129" s="5">
        <v>25.6</v>
      </c>
      <c r="J129" s="5">
        <v>714.8</v>
      </c>
      <c r="K129" s="5" t="e">
        <v>#N/A</v>
      </c>
      <c r="L129" s="5" t="e">
        <v>#N/A</v>
      </c>
      <c r="M129" s="5">
        <v>6845.1</v>
      </c>
      <c r="N129" s="75" t="e">
        <v>#N/A</v>
      </c>
      <c r="O129" s="5">
        <v>10357.4</v>
      </c>
      <c r="P129" s="10">
        <v>-0.15</v>
      </c>
      <c r="Q129" s="5">
        <v>12500.7</v>
      </c>
      <c r="R129" s="5">
        <v>1845</v>
      </c>
      <c r="S129" s="47">
        <v>0</v>
      </c>
      <c r="T129" s="10">
        <v>-0.42</v>
      </c>
      <c r="U129" s="58">
        <v>0.27</v>
      </c>
      <c r="V129" s="25"/>
    </row>
    <row r="130" spans="1:22" x14ac:dyDescent="0.25">
      <c r="A130" t="s">
        <v>105</v>
      </c>
      <c r="B130" s="4">
        <v>36891</v>
      </c>
      <c r="C130" s="5">
        <v>226.7</v>
      </c>
      <c r="D130" s="5">
        <v>204.8</v>
      </c>
      <c r="E130" s="5">
        <v>1065.5999999999999</v>
      </c>
      <c r="F130" s="5">
        <v>1258.9000000000001</v>
      </c>
      <c r="G130" s="5">
        <v>717.1</v>
      </c>
      <c r="H130" s="5">
        <v>247.4</v>
      </c>
      <c r="I130" s="5">
        <v>26.1</v>
      </c>
      <c r="J130" s="5">
        <v>719.5</v>
      </c>
      <c r="K130" s="5" t="e">
        <v>#N/A</v>
      </c>
      <c r="L130" s="5" t="e">
        <v>#N/A</v>
      </c>
      <c r="M130" s="5">
        <v>6944.4</v>
      </c>
      <c r="N130" s="75" t="e">
        <v>#N/A</v>
      </c>
      <c r="O130" s="5">
        <v>10472.299999999999</v>
      </c>
      <c r="P130" s="10">
        <v>0.23</v>
      </c>
      <c r="Q130" s="5">
        <v>12620.8</v>
      </c>
      <c r="R130" s="5">
        <v>1868.7</v>
      </c>
      <c r="S130" s="47">
        <v>0</v>
      </c>
      <c r="T130" s="10">
        <v>-0.13</v>
      </c>
      <c r="U130" s="58">
        <v>0.35</v>
      </c>
      <c r="V130" s="62"/>
    </row>
    <row r="131" spans="1:22" x14ac:dyDescent="0.25">
      <c r="A131" t="s">
        <v>106</v>
      </c>
      <c r="B131" s="4">
        <v>36981</v>
      </c>
      <c r="C131" s="5">
        <v>233.8</v>
      </c>
      <c r="D131" s="5">
        <v>215</v>
      </c>
      <c r="E131" s="5">
        <v>1107.8</v>
      </c>
      <c r="F131" s="5">
        <v>1302.0999999999999</v>
      </c>
      <c r="G131" s="5">
        <v>724.1</v>
      </c>
      <c r="H131" s="5">
        <v>214.8</v>
      </c>
      <c r="I131" s="5">
        <v>29.8</v>
      </c>
      <c r="J131" s="5">
        <v>739.2</v>
      </c>
      <c r="K131" s="5" t="e">
        <v>#N/A</v>
      </c>
      <c r="L131" s="5" t="e">
        <v>#N/A</v>
      </c>
      <c r="M131" s="5">
        <v>7020.4</v>
      </c>
      <c r="N131" s="75" t="e">
        <v>#N/A</v>
      </c>
      <c r="O131" s="5">
        <v>10508.1</v>
      </c>
      <c r="P131" s="10">
        <v>1.07</v>
      </c>
      <c r="Q131" s="5">
        <v>12734.8</v>
      </c>
      <c r="R131" s="5">
        <v>1911.9</v>
      </c>
      <c r="S131" s="47">
        <v>0</v>
      </c>
      <c r="T131" s="10">
        <v>0.53</v>
      </c>
      <c r="U131" s="58">
        <v>0.54</v>
      </c>
      <c r="V131" s="25"/>
    </row>
    <row r="132" spans="1:22" x14ac:dyDescent="0.25">
      <c r="A132" t="s">
        <v>107</v>
      </c>
      <c r="B132" s="4">
        <v>37072</v>
      </c>
      <c r="C132" s="5">
        <v>240.4</v>
      </c>
      <c r="D132" s="5">
        <v>230.1</v>
      </c>
      <c r="E132" s="5">
        <v>1139.0999999999999</v>
      </c>
      <c r="F132" s="5">
        <v>1309</v>
      </c>
      <c r="G132" s="5">
        <v>724.1</v>
      </c>
      <c r="H132" s="5">
        <v>207</v>
      </c>
      <c r="I132" s="5">
        <v>28</v>
      </c>
      <c r="J132" s="5">
        <v>737.8</v>
      </c>
      <c r="K132" s="5" t="e">
        <v>#N/A</v>
      </c>
      <c r="L132" s="5" t="e">
        <v>#N/A</v>
      </c>
      <c r="M132" s="5">
        <v>7072.1</v>
      </c>
      <c r="N132" s="75" t="e">
        <v>#N/A</v>
      </c>
      <c r="O132" s="5">
        <v>10638.4</v>
      </c>
      <c r="P132" s="10">
        <v>1.43</v>
      </c>
      <c r="Q132" s="5">
        <v>12842.4</v>
      </c>
      <c r="R132" s="5">
        <v>1958.6</v>
      </c>
      <c r="S132" s="47">
        <v>1</v>
      </c>
      <c r="T132" s="10">
        <v>0.49</v>
      </c>
      <c r="U132" s="58">
        <v>0.95</v>
      </c>
      <c r="V132" s="25"/>
    </row>
    <row r="133" spans="1:22" x14ac:dyDescent="0.25">
      <c r="A133" t="s">
        <v>108</v>
      </c>
      <c r="B133" s="4">
        <v>37164</v>
      </c>
      <c r="C133" s="5">
        <v>245.8</v>
      </c>
      <c r="D133" s="5">
        <v>217.4</v>
      </c>
      <c r="E133" s="5">
        <v>1145.2</v>
      </c>
      <c r="F133" s="5">
        <v>1114</v>
      </c>
      <c r="G133" s="5">
        <v>725.4</v>
      </c>
      <c r="H133" s="5">
        <v>185.7</v>
      </c>
      <c r="I133" s="5">
        <v>26.4</v>
      </c>
      <c r="J133" s="5">
        <v>735.3</v>
      </c>
      <c r="K133" s="5" t="e">
        <v>#N/A</v>
      </c>
      <c r="L133" s="5" t="e">
        <v>#N/A</v>
      </c>
      <c r="M133" s="5">
        <v>7103.4</v>
      </c>
      <c r="N133" s="75" t="e">
        <v>#N/A</v>
      </c>
      <c r="O133" s="5">
        <v>10639.5</v>
      </c>
      <c r="P133" s="10">
        <v>-0.05</v>
      </c>
      <c r="Q133" s="5">
        <v>12945.4</v>
      </c>
      <c r="R133" s="5">
        <v>1965.5</v>
      </c>
      <c r="S133" s="47">
        <v>1</v>
      </c>
      <c r="T133" s="10">
        <v>0.21</v>
      </c>
      <c r="U133" s="58">
        <v>-0.26</v>
      </c>
      <c r="V133" s="25"/>
    </row>
    <row r="134" spans="1:22" x14ac:dyDescent="0.25">
      <c r="A134" t="s">
        <v>109</v>
      </c>
      <c r="B134" s="4">
        <v>37256</v>
      </c>
      <c r="C134" s="5">
        <v>250.3</v>
      </c>
      <c r="D134" s="5">
        <v>246.5</v>
      </c>
      <c r="E134" s="5">
        <v>1191.2</v>
      </c>
      <c r="F134" s="5">
        <v>1232.2</v>
      </c>
      <c r="G134" s="5">
        <v>737.2</v>
      </c>
      <c r="H134" s="5">
        <v>166.6</v>
      </c>
      <c r="I134" s="5">
        <v>24.2</v>
      </c>
      <c r="J134" s="5">
        <v>735.5</v>
      </c>
      <c r="K134" s="5" t="e">
        <v>#N/A</v>
      </c>
      <c r="L134" s="5" t="e">
        <v>#N/A</v>
      </c>
      <c r="M134" s="5">
        <v>7216.6</v>
      </c>
      <c r="N134" s="75" t="e">
        <v>#N/A</v>
      </c>
      <c r="O134" s="5">
        <v>10701.3</v>
      </c>
      <c r="P134" s="10">
        <v>1.07</v>
      </c>
      <c r="Q134" s="5">
        <v>13044.1</v>
      </c>
      <c r="R134" s="5">
        <v>1999.1</v>
      </c>
      <c r="S134" s="47">
        <v>1</v>
      </c>
      <c r="T134" s="10">
        <v>0.2</v>
      </c>
      <c r="U134" s="58">
        <v>0.88</v>
      </c>
      <c r="V134" s="25"/>
    </row>
    <row r="135" spans="1:22" x14ac:dyDescent="0.25">
      <c r="A135" t="s">
        <v>110</v>
      </c>
      <c r="B135" s="4">
        <v>37346</v>
      </c>
      <c r="C135" s="5">
        <v>253.8</v>
      </c>
      <c r="D135" s="5">
        <v>244.9</v>
      </c>
      <c r="E135" s="5">
        <v>1220.8</v>
      </c>
      <c r="F135" s="5">
        <v>1069.5</v>
      </c>
      <c r="G135" s="5">
        <v>745</v>
      </c>
      <c r="H135" s="5">
        <v>169.1</v>
      </c>
      <c r="I135" s="5">
        <v>25.3</v>
      </c>
      <c r="J135" s="5">
        <v>749.1</v>
      </c>
      <c r="K135" s="5" t="e">
        <v>#N/A</v>
      </c>
      <c r="L135" s="5" t="e">
        <v>#N/A</v>
      </c>
      <c r="M135" s="5">
        <v>7251.4</v>
      </c>
      <c r="N135" s="75" t="e">
        <v>#N/A</v>
      </c>
      <c r="O135" s="5">
        <v>10834.4</v>
      </c>
      <c r="P135" s="10">
        <v>1.1100000000000001</v>
      </c>
      <c r="Q135" s="5">
        <v>13137.5</v>
      </c>
      <c r="R135" s="5">
        <v>2048.3000000000002</v>
      </c>
      <c r="S135" s="47">
        <v>0</v>
      </c>
      <c r="T135" s="10">
        <v>0.64</v>
      </c>
      <c r="U135" s="58">
        <v>0.47</v>
      </c>
      <c r="V135" s="25"/>
    </row>
    <row r="136" spans="1:22" x14ac:dyDescent="0.25">
      <c r="A136" t="s">
        <v>111</v>
      </c>
      <c r="B136" s="4">
        <v>37437</v>
      </c>
      <c r="C136" s="5">
        <v>257.3</v>
      </c>
      <c r="D136" s="5">
        <v>243.8</v>
      </c>
      <c r="E136" s="5">
        <v>1246.5</v>
      </c>
      <c r="F136" s="5">
        <v>1049.3</v>
      </c>
      <c r="G136" s="5">
        <v>756.6</v>
      </c>
      <c r="H136" s="5">
        <v>175.3</v>
      </c>
      <c r="I136" s="5">
        <v>25.3</v>
      </c>
      <c r="J136" s="5">
        <v>755.9</v>
      </c>
      <c r="K136" s="5" t="e">
        <v>#N/A</v>
      </c>
      <c r="L136" s="5" t="e">
        <v>#N/A</v>
      </c>
      <c r="M136" s="5">
        <v>7344.5</v>
      </c>
      <c r="N136" s="75" t="e">
        <v>#N/A</v>
      </c>
      <c r="O136" s="5">
        <v>10934.8</v>
      </c>
      <c r="P136" s="10">
        <v>0.73</v>
      </c>
      <c r="Q136" s="5">
        <v>13227</v>
      </c>
      <c r="R136" s="5">
        <v>2080.6</v>
      </c>
      <c r="S136" s="47">
        <v>0</v>
      </c>
      <c r="T136" s="10">
        <v>0.62</v>
      </c>
      <c r="U136" s="58">
        <v>0.11</v>
      </c>
      <c r="V136" s="25"/>
    </row>
    <row r="137" spans="1:22" x14ac:dyDescent="0.25">
      <c r="A137" t="s">
        <v>112</v>
      </c>
      <c r="B137" s="4">
        <v>37529</v>
      </c>
      <c r="C137" s="5">
        <v>260.89999999999998</v>
      </c>
      <c r="D137" s="5">
        <v>251.1</v>
      </c>
      <c r="E137" s="5">
        <v>1259.3</v>
      </c>
      <c r="F137" s="5">
        <v>1053.0999999999999</v>
      </c>
      <c r="G137" s="5">
        <v>771.8</v>
      </c>
      <c r="H137" s="5">
        <v>182.3</v>
      </c>
      <c r="I137" s="5">
        <v>24.3</v>
      </c>
      <c r="J137" s="5">
        <v>757.2</v>
      </c>
      <c r="K137" s="5" t="e">
        <v>#N/A</v>
      </c>
      <c r="L137" s="5" t="e">
        <v>#N/A</v>
      </c>
      <c r="M137" s="5">
        <v>7433.1</v>
      </c>
      <c r="N137" s="75" t="e">
        <v>#N/A</v>
      </c>
      <c r="O137" s="5">
        <v>11037.1</v>
      </c>
      <c r="P137" s="10">
        <v>0.59</v>
      </c>
      <c r="Q137" s="5">
        <v>13314</v>
      </c>
      <c r="R137" s="5">
        <v>2107.6999999999998</v>
      </c>
      <c r="S137" s="47">
        <v>0</v>
      </c>
      <c r="T137" s="10">
        <v>0.42</v>
      </c>
      <c r="U137" s="58">
        <v>0.17</v>
      </c>
      <c r="V137" s="25"/>
    </row>
    <row r="138" spans="1:22" x14ac:dyDescent="0.25">
      <c r="A138" t="s">
        <v>113</v>
      </c>
      <c r="B138" s="4">
        <v>37621</v>
      </c>
      <c r="C138" s="5">
        <v>264.7</v>
      </c>
      <c r="D138" s="5">
        <v>260.3</v>
      </c>
      <c r="E138" s="5">
        <v>1275.3</v>
      </c>
      <c r="F138" s="5">
        <v>1046.7</v>
      </c>
      <c r="G138" s="5">
        <v>777</v>
      </c>
      <c r="H138" s="5">
        <v>198.6</v>
      </c>
      <c r="I138" s="5">
        <v>23.1</v>
      </c>
      <c r="J138" s="5">
        <v>758.7</v>
      </c>
      <c r="K138" s="5" t="e">
        <v>#N/A</v>
      </c>
      <c r="L138" s="5" t="e">
        <v>#N/A</v>
      </c>
      <c r="M138" s="5">
        <v>7507.2</v>
      </c>
      <c r="N138" s="75" t="e">
        <v>#N/A</v>
      </c>
      <c r="O138" s="5">
        <v>11103.8</v>
      </c>
      <c r="P138" s="10">
        <v>0.55000000000000004</v>
      </c>
      <c r="Q138" s="5">
        <v>13399.2</v>
      </c>
      <c r="R138" s="5">
        <v>2143.1</v>
      </c>
      <c r="S138" s="47">
        <v>0</v>
      </c>
      <c r="T138" s="10">
        <v>0.5</v>
      </c>
      <c r="U138" s="58">
        <v>0.05</v>
      </c>
      <c r="V138" s="25"/>
    </row>
    <row r="139" spans="1:22" x14ac:dyDescent="0.25">
      <c r="A139" t="s">
        <v>114</v>
      </c>
      <c r="B139" s="4">
        <v>37711</v>
      </c>
      <c r="C139" s="5">
        <v>268.7</v>
      </c>
      <c r="D139" s="5">
        <v>260.7</v>
      </c>
      <c r="E139" s="5">
        <v>1294.0999999999999</v>
      </c>
      <c r="F139" s="5">
        <v>1022.4</v>
      </c>
      <c r="G139" s="5">
        <v>788.6</v>
      </c>
      <c r="H139" s="5">
        <v>219.8</v>
      </c>
      <c r="I139" s="5">
        <v>23.8</v>
      </c>
      <c r="J139" s="5">
        <v>768.2</v>
      </c>
      <c r="K139" s="5" t="e">
        <v>#N/A</v>
      </c>
      <c r="L139" s="5" t="e">
        <v>#N/A</v>
      </c>
      <c r="M139" s="5">
        <v>7593.5</v>
      </c>
      <c r="N139" s="75" t="e">
        <v>#N/A</v>
      </c>
      <c r="O139" s="5">
        <v>11230.1</v>
      </c>
      <c r="P139" s="10">
        <v>-0.24</v>
      </c>
      <c r="Q139" s="5">
        <v>13485.4</v>
      </c>
      <c r="R139" s="5">
        <v>2178</v>
      </c>
      <c r="S139" s="47">
        <v>0</v>
      </c>
      <c r="T139" s="10">
        <v>0.02</v>
      </c>
      <c r="U139" s="58">
        <v>-0.26</v>
      </c>
      <c r="V139" s="25"/>
    </row>
    <row r="140" spans="1:22" x14ac:dyDescent="0.25">
      <c r="A140" t="s">
        <v>115</v>
      </c>
      <c r="B140" s="4">
        <v>37802</v>
      </c>
      <c r="C140" s="5">
        <v>273.39999999999998</v>
      </c>
      <c r="D140" s="5">
        <v>260.10000000000002</v>
      </c>
      <c r="E140" s="5">
        <v>1312.4</v>
      </c>
      <c r="F140" s="5">
        <v>1019.2</v>
      </c>
      <c r="G140" s="5">
        <v>800.7</v>
      </c>
      <c r="H140" s="5">
        <v>215.4</v>
      </c>
      <c r="I140" s="5">
        <v>22.8</v>
      </c>
      <c r="J140" s="5">
        <v>778.1</v>
      </c>
      <c r="K140" s="5" t="e">
        <v>#N/A</v>
      </c>
      <c r="L140" s="5" t="e">
        <v>#N/A</v>
      </c>
      <c r="M140" s="5">
        <v>7684.6</v>
      </c>
      <c r="N140" s="75" t="e">
        <v>#N/A</v>
      </c>
      <c r="O140" s="5">
        <v>11370.7</v>
      </c>
      <c r="P140" s="10">
        <v>1.23</v>
      </c>
      <c r="Q140" s="5">
        <v>13570.6</v>
      </c>
      <c r="R140" s="5">
        <v>2216.9</v>
      </c>
      <c r="S140" s="47">
        <v>0</v>
      </c>
      <c r="T140" s="10">
        <v>1.42</v>
      </c>
      <c r="U140" s="58">
        <v>-0.19</v>
      </c>
      <c r="V140" s="25"/>
    </row>
    <row r="141" spans="1:22" x14ac:dyDescent="0.25">
      <c r="A141" t="s">
        <v>116</v>
      </c>
      <c r="B141" s="4">
        <v>37894</v>
      </c>
      <c r="C141" s="5">
        <v>279.10000000000002</v>
      </c>
      <c r="D141" s="5">
        <v>271.7</v>
      </c>
      <c r="E141" s="5">
        <v>1336.2</v>
      </c>
      <c r="F141" s="5">
        <v>955.2</v>
      </c>
      <c r="G141" s="5">
        <v>814.8</v>
      </c>
      <c r="H141" s="5">
        <v>235.3</v>
      </c>
      <c r="I141" s="5">
        <v>21.4</v>
      </c>
      <c r="J141" s="5">
        <v>787.4</v>
      </c>
      <c r="K141" s="5" t="e">
        <v>#N/A</v>
      </c>
      <c r="L141" s="5" t="e">
        <v>#N/A</v>
      </c>
      <c r="M141" s="5">
        <v>7845.5</v>
      </c>
      <c r="N141" s="75" t="e">
        <v>#N/A</v>
      </c>
      <c r="O141" s="5">
        <v>11625.1</v>
      </c>
      <c r="P141" s="10">
        <v>0.02</v>
      </c>
      <c r="Q141" s="5">
        <v>13655.5</v>
      </c>
      <c r="R141" s="5">
        <v>2231.1999999999998</v>
      </c>
      <c r="S141" s="47">
        <v>0</v>
      </c>
      <c r="T141" s="10">
        <v>-0.16</v>
      </c>
      <c r="U141" s="58">
        <v>0.18</v>
      </c>
      <c r="V141" s="25"/>
    </row>
    <row r="142" spans="1:22" x14ac:dyDescent="0.25">
      <c r="A142" t="s">
        <v>117</v>
      </c>
      <c r="B142" s="4">
        <v>37986</v>
      </c>
      <c r="C142" s="5">
        <v>285.7</v>
      </c>
      <c r="D142" s="5">
        <v>265.7</v>
      </c>
      <c r="E142" s="5">
        <v>1341.6</v>
      </c>
      <c r="F142" s="5">
        <v>1024.5999999999999</v>
      </c>
      <c r="G142" s="5">
        <v>828</v>
      </c>
      <c r="H142" s="5">
        <v>256.60000000000002</v>
      </c>
      <c r="I142" s="5">
        <v>20.100000000000001</v>
      </c>
      <c r="J142" s="5">
        <v>799.1</v>
      </c>
      <c r="K142" s="5" t="e">
        <v>#N/A</v>
      </c>
      <c r="L142" s="5" t="e">
        <v>#N/A</v>
      </c>
      <c r="M142" s="5">
        <v>7938.5</v>
      </c>
      <c r="N142" s="75" t="e">
        <v>#N/A</v>
      </c>
      <c r="O142" s="5">
        <v>11816.8</v>
      </c>
      <c r="P142" s="10">
        <v>0.43</v>
      </c>
      <c r="Q142" s="5">
        <v>13740.6</v>
      </c>
      <c r="R142" s="5">
        <v>2257.3000000000002</v>
      </c>
      <c r="S142" s="47">
        <v>0</v>
      </c>
      <c r="T142" s="10">
        <v>0.56000000000000005</v>
      </c>
      <c r="U142" s="58">
        <v>-0.13</v>
      </c>
      <c r="V142" s="25"/>
    </row>
    <row r="143" spans="1:22" x14ac:dyDescent="0.25">
      <c r="A143" t="s">
        <v>118</v>
      </c>
      <c r="B143" s="4">
        <v>38077</v>
      </c>
      <c r="C143" s="5">
        <v>293.10000000000002</v>
      </c>
      <c r="D143" s="5">
        <v>283.39999999999998</v>
      </c>
      <c r="E143" s="5">
        <v>1381.2</v>
      </c>
      <c r="F143" s="5">
        <v>1013</v>
      </c>
      <c r="G143" s="5">
        <v>843.4</v>
      </c>
      <c r="H143" s="5">
        <v>264.2</v>
      </c>
      <c r="I143" s="5">
        <v>17.2</v>
      </c>
      <c r="J143" s="5">
        <v>814.6</v>
      </c>
      <c r="K143" s="5" t="e">
        <v>#N/A</v>
      </c>
      <c r="L143" s="5" t="e">
        <v>#N/A</v>
      </c>
      <c r="M143" s="5">
        <v>8076.8</v>
      </c>
      <c r="N143" s="75" t="e">
        <v>#N/A</v>
      </c>
      <c r="O143" s="5">
        <v>11988.4</v>
      </c>
      <c r="P143" s="10">
        <v>0.21</v>
      </c>
      <c r="Q143" s="5">
        <v>13826.7</v>
      </c>
      <c r="R143" s="5">
        <v>2303.1</v>
      </c>
      <c r="S143" s="47">
        <v>0</v>
      </c>
      <c r="T143" s="10">
        <v>0.2</v>
      </c>
      <c r="U143" s="58">
        <v>0.01</v>
      </c>
      <c r="V143" s="25"/>
    </row>
    <row r="144" spans="1:22" x14ac:dyDescent="0.25">
      <c r="A144" t="s">
        <v>119</v>
      </c>
      <c r="B144" s="4">
        <v>38168</v>
      </c>
      <c r="C144" s="5">
        <v>300.5</v>
      </c>
      <c r="D144" s="5">
        <v>293</v>
      </c>
      <c r="E144" s="5">
        <v>1400.9</v>
      </c>
      <c r="F144" s="5">
        <v>1027.9000000000001</v>
      </c>
      <c r="G144" s="5">
        <v>855.5</v>
      </c>
      <c r="H144" s="5">
        <v>284</v>
      </c>
      <c r="I144" s="5">
        <v>17.2</v>
      </c>
      <c r="J144" s="5">
        <v>828.3</v>
      </c>
      <c r="K144" s="5" t="e">
        <v>#N/A</v>
      </c>
      <c r="L144" s="5" t="e">
        <v>#N/A</v>
      </c>
      <c r="M144" s="5">
        <v>8186.3</v>
      </c>
      <c r="N144" s="75" t="e">
        <v>#N/A</v>
      </c>
      <c r="O144" s="5">
        <v>12181.4</v>
      </c>
      <c r="P144" s="10">
        <v>0.44</v>
      </c>
      <c r="Q144" s="5">
        <v>13915.2</v>
      </c>
      <c r="R144" s="5">
        <v>2343.6</v>
      </c>
      <c r="S144" s="47">
        <v>0</v>
      </c>
      <c r="T144" s="10">
        <v>0.28999999999999998</v>
      </c>
      <c r="U144" s="58">
        <v>0.15</v>
      </c>
      <c r="V144" s="25"/>
    </row>
    <row r="145" spans="1:22" x14ac:dyDescent="0.25">
      <c r="A145" t="s">
        <v>120</v>
      </c>
      <c r="B145" s="4">
        <v>38260</v>
      </c>
      <c r="C145" s="5">
        <v>308.60000000000002</v>
      </c>
      <c r="D145" s="5">
        <v>288.3</v>
      </c>
      <c r="E145" s="5">
        <v>1408.8</v>
      </c>
      <c r="F145" s="5">
        <v>1067.5</v>
      </c>
      <c r="G145" s="5">
        <v>868.6</v>
      </c>
      <c r="H145" s="5">
        <v>306.5</v>
      </c>
      <c r="I145" s="5">
        <v>18.100000000000001</v>
      </c>
      <c r="J145" s="5">
        <v>843.1</v>
      </c>
      <c r="K145" s="5" t="e">
        <v>#N/A</v>
      </c>
      <c r="L145" s="5" t="e">
        <v>#N/A</v>
      </c>
      <c r="M145" s="5">
        <v>8312.7000000000007</v>
      </c>
      <c r="N145" s="75" t="e">
        <v>#N/A</v>
      </c>
      <c r="O145" s="5">
        <v>12367.7</v>
      </c>
      <c r="P145" s="10">
        <v>0.3</v>
      </c>
      <c r="Q145" s="5">
        <v>14003.9</v>
      </c>
      <c r="R145" s="5">
        <v>2381.8000000000002</v>
      </c>
      <c r="S145" s="47">
        <v>0</v>
      </c>
      <c r="T145" s="10">
        <v>0.51</v>
      </c>
      <c r="U145" s="58">
        <v>-0.21</v>
      </c>
      <c r="V145" s="25"/>
    </row>
    <row r="146" spans="1:22" x14ac:dyDescent="0.25">
      <c r="A146" t="s">
        <v>121</v>
      </c>
      <c r="B146" s="4">
        <v>38352</v>
      </c>
      <c r="C146" s="5">
        <v>315.5</v>
      </c>
      <c r="D146" s="5">
        <v>294.5</v>
      </c>
      <c r="E146" s="5">
        <v>1427.3</v>
      </c>
      <c r="F146" s="5">
        <v>1094</v>
      </c>
      <c r="G146" s="5">
        <v>888.4</v>
      </c>
      <c r="H146" s="5">
        <v>313.3</v>
      </c>
      <c r="I146" s="5">
        <v>19.8</v>
      </c>
      <c r="J146" s="5">
        <v>848.3</v>
      </c>
      <c r="K146" s="5" t="e">
        <v>#N/A</v>
      </c>
      <c r="L146" s="5" t="e">
        <v>#N/A</v>
      </c>
      <c r="M146" s="5">
        <v>8464.2999999999993</v>
      </c>
      <c r="N146" s="75" t="e">
        <v>#N/A</v>
      </c>
      <c r="O146" s="5">
        <v>12562.2</v>
      </c>
      <c r="P146" s="10">
        <v>-0.33</v>
      </c>
      <c r="Q146" s="5">
        <v>14092</v>
      </c>
      <c r="R146" s="5">
        <v>2401.1999999999998</v>
      </c>
      <c r="S146" s="47">
        <v>0</v>
      </c>
      <c r="T146" s="10">
        <v>-0.25</v>
      </c>
      <c r="U146" s="58">
        <v>-0.08</v>
      </c>
      <c r="V146" s="25"/>
    </row>
    <row r="147" spans="1:22" x14ac:dyDescent="0.25">
      <c r="A147" t="s">
        <v>122</v>
      </c>
      <c r="B147" s="4">
        <v>38442</v>
      </c>
      <c r="C147" s="5">
        <v>323.2</v>
      </c>
      <c r="D147" s="5">
        <v>301.3</v>
      </c>
      <c r="E147" s="5">
        <v>1465.8</v>
      </c>
      <c r="F147" s="5">
        <v>1172.5</v>
      </c>
      <c r="G147" s="5">
        <v>908.4</v>
      </c>
      <c r="H147" s="5">
        <v>389.1</v>
      </c>
      <c r="I147" s="5">
        <v>18.5</v>
      </c>
      <c r="J147" s="5">
        <v>864.4</v>
      </c>
      <c r="K147" s="5" t="e">
        <v>#N/A</v>
      </c>
      <c r="L147" s="5" t="e">
        <v>#N/A</v>
      </c>
      <c r="M147" s="5">
        <v>8573.1</v>
      </c>
      <c r="N147" s="75" t="e">
        <v>#N/A</v>
      </c>
      <c r="O147" s="5">
        <v>12813.7</v>
      </c>
      <c r="P147" s="10">
        <v>0.18</v>
      </c>
      <c r="Q147" s="5">
        <v>14179.6</v>
      </c>
      <c r="R147" s="5">
        <v>2442.1999999999998</v>
      </c>
      <c r="S147" s="47">
        <v>0</v>
      </c>
      <c r="T147" s="10">
        <v>0.17</v>
      </c>
      <c r="U147" s="58">
        <v>0</v>
      </c>
      <c r="V147" s="25"/>
    </row>
    <row r="148" spans="1:22" x14ac:dyDescent="0.25">
      <c r="A148" t="s">
        <v>123</v>
      </c>
      <c r="B148" s="4">
        <v>38533</v>
      </c>
      <c r="C148" s="5">
        <v>329.2</v>
      </c>
      <c r="D148" s="5">
        <v>310.8</v>
      </c>
      <c r="E148" s="5">
        <v>1486.6</v>
      </c>
      <c r="F148" s="5">
        <v>1197.7</v>
      </c>
      <c r="G148" s="5">
        <v>929.5</v>
      </c>
      <c r="H148" s="5">
        <v>379.7</v>
      </c>
      <c r="I148" s="5">
        <v>20.6</v>
      </c>
      <c r="J148" s="5">
        <v>871.8</v>
      </c>
      <c r="K148" s="5" t="e">
        <v>#N/A</v>
      </c>
      <c r="L148" s="5" t="e">
        <v>#N/A</v>
      </c>
      <c r="M148" s="5">
        <v>8723.9</v>
      </c>
      <c r="N148" s="75" t="e">
        <v>#N/A</v>
      </c>
      <c r="O148" s="5">
        <v>12974.1</v>
      </c>
      <c r="P148" s="10">
        <v>0.14000000000000001</v>
      </c>
      <c r="Q148" s="5">
        <v>14264.5</v>
      </c>
      <c r="R148" s="5">
        <v>2469.6999999999998</v>
      </c>
      <c r="S148" s="47">
        <v>0</v>
      </c>
      <c r="T148" s="10">
        <v>0.06</v>
      </c>
      <c r="U148" s="58">
        <v>7.0000000000000007E-2</v>
      </c>
      <c r="V148" s="25"/>
    </row>
    <row r="149" spans="1:22" x14ac:dyDescent="0.25">
      <c r="A149" t="s">
        <v>124</v>
      </c>
      <c r="B149" s="4">
        <v>38625</v>
      </c>
      <c r="C149" s="5">
        <v>335.2</v>
      </c>
      <c r="D149" s="5">
        <v>300.10000000000002</v>
      </c>
      <c r="E149" s="5">
        <v>1500.3</v>
      </c>
      <c r="F149" s="5">
        <v>1226.5999999999999</v>
      </c>
      <c r="G149" s="5">
        <v>944.7</v>
      </c>
      <c r="H149" s="5">
        <v>386.9</v>
      </c>
      <c r="I149" s="5">
        <v>21.6</v>
      </c>
      <c r="J149" s="5">
        <v>883.9</v>
      </c>
      <c r="K149" s="5" t="e">
        <v>#N/A</v>
      </c>
      <c r="L149" s="5" t="e">
        <v>#N/A</v>
      </c>
      <c r="M149" s="5">
        <v>8888.1</v>
      </c>
      <c r="N149" s="75" t="e">
        <v>#N/A</v>
      </c>
      <c r="O149" s="5">
        <v>13205.4</v>
      </c>
      <c r="P149" s="10">
        <v>0.6</v>
      </c>
      <c r="Q149" s="5">
        <v>14347.2</v>
      </c>
      <c r="R149" s="5">
        <v>2521.6</v>
      </c>
      <c r="S149" s="47">
        <v>0</v>
      </c>
      <c r="T149" s="10">
        <v>0.53</v>
      </c>
      <c r="U149" s="58">
        <v>7.0000000000000007E-2</v>
      </c>
      <c r="V149" s="25"/>
    </row>
    <row r="150" spans="1:22" x14ac:dyDescent="0.25">
      <c r="A150" t="s">
        <v>125</v>
      </c>
      <c r="B150" s="4">
        <v>38717</v>
      </c>
      <c r="C150" s="5">
        <v>341</v>
      </c>
      <c r="D150" s="5">
        <v>305.39999999999998</v>
      </c>
      <c r="E150" s="5">
        <v>1511.5</v>
      </c>
      <c r="F150" s="5">
        <v>1256.0999999999999</v>
      </c>
      <c r="G150" s="5">
        <v>955.6</v>
      </c>
      <c r="H150" s="5">
        <v>427.9</v>
      </c>
      <c r="I150" s="5">
        <v>25.1</v>
      </c>
      <c r="J150" s="5">
        <v>892</v>
      </c>
      <c r="K150" s="5" t="e">
        <v>#N/A</v>
      </c>
      <c r="L150" s="5" t="e">
        <v>#N/A</v>
      </c>
      <c r="M150" s="5">
        <v>8991.2999999999993</v>
      </c>
      <c r="N150" s="75" t="e">
        <v>#N/A</v>
      </c>
      <c r="O150" s="5">
        <v>13381.6</v>
      </c>
      <c r="P150" s="10">
        <v>-0.28999999999999998</v>
      </c>
      <c r="Q150" s="5">
        <v>14427.5</v>
      </c>
      <c r="R150" s="5">
        <v>2541.3000000000002</v>
      </c>
      <c r="S150" s="47">
        <v>0</v>
      </c>
      <c r="T150" s="10">
        <v>-0.43</v>
      </c>
      <c r="U150" s="58">
        <v>0.15</v>
      </c>
      <c r="V150" s="25"/>
    </row>
    <row r="151" spans="1:22" x14ac:dyDescent="0.25">
      <c r="A151" t="s">
        <v>126</v>
      </c>
      <c r="B151" s="4">
        <v>38807</v>
      </c>
      <c r="C151" s="5">
        <v>389.5</v>
      </c>
      <c r="D151" s="5">
        <v>291.3</v>
      </c>
      <c r="E151" s="5">
        <v>1567.2</v>
      </c>
      <c r="F151" s="5">
        <v>1320.7</v>
      </c>
      <c r="G151" s="5">
        <v>975.7</v>
      </c>
      <c r="H151" s="5">
        <v>443.5</v>
      </c>
      <c r="I151" s="5">
        <v>26.6</v>
      </c>
      <c r="J151" s="5">
        <v>920</v>
      </c>
      <c r="K151" s="5" t="e">
        <v>#N/A</v>
      </c>
      <c r="L151" s="5" t="e">
        <v>#N/A</v>
      </c>
      <c r="M151" s="5">
        <v>9134.2999999999993</v>
      </c>
      <c r="N151" s="75" t="e">
        <v>#N/A</v>
      </c>
      <c r="O151" s="5">
        <v>13648.9</v>
      </c>
      <c r="P151" s="10">
        <v>0.61</v>
      </c>
      <c r="Q151" s="5">
        <v>14502.9</v>
      </c>
      <c r="R151" s="5">
        <v>2592.1999999999998</v>
      </c>
      <c r="S151" s="47">
        <v>0</v>
      </c>
      <c r="T151" s="10">
        <v>0.71</v>
      </c>
      <c r="U151" s="58">
        <v>-0.11</v>
      </c>
      <c r="V151" s="25"/>
    </row>
    <row r="152" spans="1:22" x14ac:dyDescent="0.25">
      <c r="A152" t="s">
        <v>127</v>
      </c>
      <c r="B152" s="4">
        <v>38898</v>
      </c>
      <c r="C152" s="5">
        <v>395.6</v>
      </c>
      <c r="D152" s="5">
        <v>294.89999999999998</v>
      </c>
      <c r="E152" s="5">
        <v>1584</v>
      </c>
      <c r="F152" s="5">
        <v>1349.2</v>
      </c>
      <c r="G152" s="5">
        <v>988.3</v>
      </c>
      <c r="H152" s="5">
        <v>456.4</v>
      </c>
      <c r="I152" s="5">
        <v>28.9</v>
      </c>
      <c r="J152" s="5">
        <v>923.4</v>
      </c>
      <c r="K152" s="5" t="e">
        <v>#N/A</v>
      </c>
      <c r="L152" s="5" t="e">
        <v>#N/A</v>
      </c>
      <c r="M152" s="5">
        <v>9253.7000000000007</v>
      </c>
      <c r="N152" s="75" t="e">
        <v>#N/A</v>
      </c>
      <c r="O152" s="5">
        <v>13799.8</v>
      </c>
      <c r="P152" s="10">
        <v>0.27</v>
      </c>
      <c r="Q152" s="5">
        <v>14575</v>
      </c>
      <c r="R152" s="5">
        <v>2630.7</v>
      </c>
      <c r="S152" s="47">
        <v>0</v>
      </c>
      <c r="T152" s="10">
        <v>-0.04</v>
      </c>
      <c r="U152" s="58">
        <v>0.31</v>
      </c>
      <c r="V152" s="25"/>
    </row>
    <row r="153" spans="1:22" x14ac:dyDescent="0.25">
      <c r="A153" t="s">
        <v>128</v>
      </c>
      <c r="B153" s="4">
        <v>38990</v>
      </c>
      <c r="C153" s="5">
        <v>402.2</v>
      </c>
      <c r="D153" s="5">
        <v>308.7</v>
      </c>
      <c r="E153" s="5">
        <v>1608.5</v>
      </c>
      <c r="F153" s="5">
        <v>1358.9</v>
      </c>
      <c r="G153" s="5">
        <v>996.9</v>
      </c>
      <c r="H153" s="5">
        <v>477.3</v>
      </c>
      <c r="I153" s="5">
        <v>30.7</v>
      </c>
      <c r="J153" s="5">
        <v>926.5</v>
      </c>
      <c r="K153" s="5" t="e">
        <v>#N/A</v>
      </c>
      <c r="L153" s="5" t="e">
        <v>#N/A</v>
      </c>
      <c r="M153" s="5">
        <v>9374.2999999999993</v>
      </c>
      <c r="N153" s="75" t="e">
        <v>#N/A</v>
      </c>
      <c r="O153" s="5">
        <v>13908.5</v>
      </c>
      <c r="P153" s="10">
        <v>0.16</v>
      </c>
      <c r="Q153" s="5">
        <v>14645.1</v>
      </c>
      <c r="R153" s="5">
        <v>2655.4</v>
      </c>
      <c r="S153" s="47">
        <v>0</v>
      </c>
      <c r="T153" s="10">
        <v>0.01</v>
      </c>
      <c r="U153" s="58">
        <v>0.16</v>
      </c>
      <c r="V153" s="25"/>
    </row>
    <row r="154" spans="1:22" x14ac:dyDescent="0.25">
      <c r="A154" t="s">
        <v>129</v>
      </c>
      <c r="B154" s="4">
        <v>39082</v>
      </c>
      <c r="C154" s="5">
        <v>409.4</v>
      </c>
      <c r="D154" s="5">
        <v>301.39999999999998</v>
      </c>
      <c r="E154" s="5">
        <v>1612.8</v>
      </c>
      <c r="F154" s="5">
        <v>1399.5</v>
      </c>
      <c r="G154" s="5">
        <v>1007</v>
      </c>
      <c r="H154" s="5">
        <v>439.8</v>
      </c>
      <c r="I154" s="5">
        <v>30</v>
      </c>
      <c r="J154" s="5">
        <v>938.9</v>
      </c>
      <c r="K154" s="5" t="e">
        <v>#N/A</v>
      </c>
      <c r="L154" s="5" t="e">
        <v>#N/A</v>
      </c>
      <c r="M154" s="5">
        <v>9453.6</v>
      </c>
      <c r="N154" s="75" t="e">
        <v>#N/A</v>
      </c>
      <c r="O154" s="5">
        <v>14066.4</v>
      </c>
      <c r="P154" s="10">
        <v>0.51</v>
      </c>
      <c r="Q154" s="5">
        <v>14713.9</v>
      </c>
      <c r="R154" s="5">
        <v>2690.6</v>
      </c>
      <c r="S154" s="47">
        <v>0</v>
      </c>
      <c r="T154" s="10">
        <v>0.3</v>
      </c>
      <c r="U154" s="58">
        <v>0.2</v>
      </c>
      <c r="V154" s="25"/>
    </row>
    <row r="155" spans="1:22" x14ac:dyDescent="0.25">
      <c r="A155" t="s">
        <v>130</v>
      </c>
      <c r="B155" s="4">
        <v>39172</v>
      </c>
      <c r="C155" s="5">
        <v>417</v>
      </c>
      <c r="D155" s="5">
        <v>332.8</v>
      </c>
      <c r="E155" s="5">
        <v>1680.2</v>
      </c>
      <c r="F155" s="5">
        <v>1462.6</v>
      </c>
      <c r="G155" s="5">
        <v>1022</v>
      </c>
      <c r="H155" s="5">
        <v>452</v>
      </c>
      <c r="I155" s="5">
        <v>38.4</v>
      </c>
      <c r="J155" s="5">
        <v>962.3</v>
      </c>
      <c r="K155" s="5" t="e">
        <v>#N/A</v>
      </c>
      <c r="L155" s="5" t="e">
        <v>#N/A</v>
      </c>
      <c r="M155" s="5">
        <v>9591.9</v>
      </c>
      <c r="N155" s="75" t="e">
        <v>#N/A</v>
      </c>
      <c r="O155" s="5">
        <v>14233.2</v>
      </c>
      <c r="P155" s="10">
        <v>-0.16</v>
      </c>
      <c r="Q155" s="5">
        <v>14783</v>
      </c>
      <c r="R155" s="5">
        <v>2735.6</v>
      </c>
      <c r="S155" s="47">
        <v>0</v>
      </c>
      <c r="T155" s="10">
        <v>-0.39</v>
      </c>
      <c r="U155" s="58">
        <v>0.23</v>
      </c>
      <c r="V155" s="25"/>
    </row>
    <row r="156" spans="1:22" x14ac:dyDescent="0.25">
      <c r="A156" t="s">
        <v>131</v>
      </c>
      <c r="B156" s="4">
        <v>39263</v>
      </c>
      <c r="C156" s="5">
        <v>424.9</v>
      </c>
      <c r="D156" s="5">
        <v>314.10000000000002</v>
      </c>
      <c r="E156" s="5">
        <v>1678.7</v>
      </c>
      <c r="F156" s="5">
        <v>1488</v>
      </c>
      <c r="G156" s="5">
        <v>1032</v>
      </c>
      <c r="H156" s="5">
        <v>443.4</v>
      </c>
      <c r="I156" s="5">
        <v>36.200000000000003</v>
      </c>
      <c r="J156" s="5">
        <v>962.8</v>
      </c>
      <c r="K156" s="5" t="e">
        <v>#N/A</v>
      </c>
      <c r="L156" s="5" t="e">
        <v>#N/A</v>
      </c>
      <c r="M156" s="5">
        <v>9700.9</v>
      </c>
      <c r="N156" s="75" t="e">
        <v>#N/A</v>
      </c>
      <c r="O156" s="5">
        <v>14422.3</v>
      </c>
      <c r="P156" s="10">
        <v>0.66</v>
      </c>
      <c r="Q156" s="5">
        <v>14853.1</v>
      </c>
      <c r="R156" s="5">
        <v>2782.5</v>
      </c>
      <c r="S156" s="47">
        <v>0</v>
      </c>
      <c r="T156" s="10">
        <v>0.46</v>
      </c>
      <c r="U156" s="58">
        <v>0.2</v>
      </c>
      <c r="V156" s="25"/>
    </row>
    <row r="157" spans="1:22" x14ac:dyDescent="0.25">
      <c r="A157" t="s">
        <v>132</v>
      </c>
      <c r="B157" s="4">
        <v>39355</v>
      </c>
      <c r="C157" s="5">
        <v>433</v>
      </c>
      <c r="D157" s="5">
        <v>319.8</v>
      </c>
      <c r="E157" s="5">
        <v>1700.7</v>
      </c>
      <c r="F157" s="5">
        <v>1500.1</v>
      </c>
      <c r="G157" s="5">
        <v>1038.8</v>
      </c>
      <c r="H157" s="5">
        <v>405.4</v>
      </c>
      <c r="I157" s="5">
        <v>34.5</v>
      </c>
      <c r="J157" s="5">
        <v>964.6</v>
      </c>
      <c r="K157" s="5" t="e">
        <v>#N/A</v>
      </c>
      <c r="L157" s="5" t="e">
        <v>#N/A</v>
      </c>
      <c r="M157" s="5">
        <v>9799.2000000000007</v>
      </c>
      <c r="N157" s="75" t="e">
        <v>#N/A</v>
      </c>
      <c r="O157" s="5">
        <v>14569.7</v>
      </c>
      <c r="P157" s="10">
        <v>0.56000000000000005</v>
      </c>
      <c r="Q157" s="5">
        <v>14922.6</v>
      </c>
      <c r="R157" s="5">
        <v>2824.3</v>
      </c>
      <c r="S157" s="47">
        <v>0</v>
      </c>
      <c r="T157" s="10">
        <v>0.55000000000000004</v>
      </c>
      <c r="U157" s="58">
        <v>0.01</v>
      </c>
      <c r="V157" s="25"/>
    </row>
    <row r="158" spans="1:22" x14ac:dyDescent="0.25">
      <c r="A158" t="s">
        <v>133</v>
      </c>
      <c r="B158" s="4">
        <v>39447</v>
      </c>
      <c r="C158" s="5">
        <v>441.3</v>
      </c>
      <c r="D158" s="5">
        <v>329.9</v>
      </c>
      <c r="E158" s="5">
        <v>1730.3</v>
      </c>
      <c r="F158" s="5">
        <v>1522</v>
      </c>
      <c r="G158" s="5">
        <v>1045.5</v>
      </c>
      <c r="H158" s="5">
        <v>382</v>
      </c>
      <c r="I158" s="5">
        <v>29.3</v>
      </c>
      <c r="J158" s="5">
        <v>974.9</v>
      </c>
      <c r="K158" s="5" t="e">
        <v>#N/A</v>
      </c>
      <c r="L158" s="5" t="e">
        <v>#N/A</v>
      </c>
      <c r="M158" s="5">
        <v>9910</v>
      </c>
      <c r="N158" s="75" t="e">
        <v>#N/A</v>
      </c>
      <c r="O158" s="5">
        <v>14685.3</v>
      </c>
      <c r="P158" s="10">
        <v>0.31</v>
      </c>
      <c r="Q158" s="5">
        <v>14991.4</v>
      </c>
      <c r="R158" s="5">
        <v>2865.3</v>
      </c>
      <c r="S158" s="47">
        <v>0</v>
      </c>
      <c r="T158" s="10">
        <v>0.16</v>
      </c>
      <c r="U158" s="58">
        <v>0.15</v>
      </c>
      <c r="V158" s="25"/>
    </row>
    <row r="159" spans="1:22" x14ac:dyDescent="0.25">
      <c r="A159" t="s">
        <v>134</v>
      </c>
      <c r="B159" s="4">
        <v>39538</v>
      </c>
      <c r="C159" s="5">
        <v>449.8</v>
      </c>
      <c r="D159" s="5">
        <v>332</v>
      </c>
      <c r="E159" s="5">
        <v>1768.8</v>
      </c>
      <c r="F159" s="5">
        <v>1535.8</v>
      </c>
      <c r="G159" s="5">
        <v>1038.0999999999999</v>
      </c>
      <c r="H159" s="5">
        <v>327.10000000000002</v>
      </c>
      <c r="I159" s="5">
        <v>35.200000000000003</v>
      </c>
      <c r="J159" s="5">
        <v>991.4</v>
      </c>
      <c r="K159" s="5" t="e">
        <v>#N/A</v>
      </c>
      <c r="L159" s="5" t="e">
        <v>#N/A</v>
      </c>
      <c r="M159" s="5">
        <v>9974.4</v>
      </c>
      <c r="N159" s="75" t="e">
        <v>#N/A</v>
      </c>
      <c r="O159" s="5">
        <v>14668.4</v>
      </c>
      <c r="P159" s="10">
        <v>0.32</v>
      </c>
      <c r="Q159" s="5">
        <v>15059.9</v>
      </c>
      <c r="R159" s="5">
        <v>2923.8</v>
      </c>
      <c r="S159" s="47">
        <v>1</v>
      </c>
      <c r="T159" s="10">
        <v>0.47</v>
      </c>
      <c r="U159" s="58">
        <v>-0.15</v>
      </c>
      <c r="V159" s="25"/>
    </row>
    <row r="160" spans="1:22" x14ac:dyDescent="0.25">
      <c r="A160" t="s">
        <v>135</v>
      </c>
      <c r="B160" s="4">
        <v>39629</v>
      </c>
      <c r="C160" s="5">
        <v>458.5</v>
      </c>
      <c r="D160" s="5">
        <v>338.6</v>
      </c>
      <c r="E160" s="5">
        <v>2111.6999999999998</v>
      </c>
      <c r="F160" s="5">
        <v>1545</v>
      </c>
      <c r="G160" s="5">
        <v>1047.9000000000001</v>
      </c>
      <c r="H160" s="5">
        <v>315.39999999999998</v>
      </c>
      <c r="I160" s="5">
        <v>36.700000000000003</v>
      </c>
      <c r="J160" s="5">
        <v>992</v>
      </c>
      <c r="K160" s="5" t="e">
        <v>#N/A</v>
      </c>
      <c r="L160" s="5" t="e">
        <v>#N/A</v>
      </c>
      <c r="M160" s="5">
        <v>10095.799999999999</v>
      </c>
      <c r="N160" s="75" t="e">
        <v>#N/A</v>
      </c>
      <c r="O160" s="5">
        <v>14813</v>
      </c>
      <c r="P160" s="10">
        <v>0.62</v>
      </c>
      <c r="Q160" s="5">
        <v>15128.2</v>
      </c>
      <c r="R160" s="5">
        <v>2983.4</v>
      </c>
      <c r="S160" s="47">
        <v>1</v>
      </c>
      <c r="T160" s="10">
        <v>0.56000000000000005</v>
      </c>
      <c r="U160" s="58">
        <v>7.0000000000000007E-2</v>
      </c>
      <c r="V160" s="25"/>
    </row>
    <row r="161" spans="1:23" x14ac:dyDescent="0.25">
      <c r="A161" t="s">
        <v>136</v>
      </c>
      <c r="B161" s="4">
        <v>39721</v>
      </c>
      <c r="C161" s="5">
        <v>467.3</v>
      </c>
      <c r="D161" s="5">
        <v>341</v>
      </c>
      <c r="E161" s="5">
        <v>1906.2</v>
      </c>
      <c r="F161" s="5">
        <v>1505.8</v>
      </c>
      <c r="G161" s="5">
        <v>1049.2</v>
      </c>
      <c r="H161" s="5">
        <v>285</v>
      </c>
      <c r="I161" s="5">
        <v>20.6</v>
      </c>
      <c r="J161" s="5">
        <v>995.5</v>
      </c>
      <c r="K161" s="5" t="e">
        <v>#N/A</v>
      </c>
      <c r="L161" s="5" t="e">
        <v>#N/A</v>
      </c>
      <c r="M161" s="5">
        <v>10124.9</v>
      </c>
      <c r="N161" s="75" t="e">
        <v>#N/A</v>
      </c>
      <c r="O161" s="5">
        <v>14843</v>
      </c>
      <c r="P161" s="10">
        <v>1.1299999999999999</v>
      </c>
      <c r="Q161" s="5">
        <v>15193.9</v>
      </c>
      <c r="R161" s="5">
        <v>3055.9</v>
      </c>
      <c r="S161" s="47">
        <v>1</v>
      </c>
      <c r="T161" s="10">
        <v>0.91</v>
      </c>
      <c r="U161" s="58">
        <v>0.22</v>
      </c>
      <c r="V161" s="25"/>
    </row>
    <row r="162" spans="1:23" x14ac:dyDescent="0.25">
      <c r="A162" t="s">
        <v>137</v>
      </c>
      <c r="B162" s="4">
        <v>39813</v>
      </c>
      <c r="C162" s="5">
        <v>476.1</v>
      </c>
      <c r="D162" s="5">
        <v>341.8</v>
      </c>
      <c r="E162" s="5">
        <v>1893</v>
      </c>
      <c r="F162" s="5">
        <v>1444.6</v>
      </c>
      <c r="G162" s="5">
        <v>1032.4000000000001</v>
      </c>
      <c r="H162" s="5">
        <v>196.8</v>
      </c>
      <c r="I162" s="5">
        <v>34.299999999999997</v>
      </c>
      <c r="J162" s="5">
        <v>993.4</v>
      </c>
      <c r="K162" s="5" t="e">
        <v>#N/A</v>
      </c>
      <c r="L162" s="5" t="e">
        <v>#N/A</v>
      </c>
      <c r="M162" s="5">
        <v>9859.6</v>
      </c>
      <c r="N162" s="75" t="e">
        <v>#N/A</v>
      </c>
      <c r="O162" s="5">
        <v>14549.9</v>
      </c>
      <c r="P162" s="10">
        <v>0.56000000000000005</v>
      </c>
      <c r="Q162" s="5">
        <v>15256.1</v>
      </c>
      <c r="R162" s="5">
        <v>3049.7</v>
      </c>
      <c r="S162" s="47">
        <v>1</v>
      </c>
      <c r="T162" s="10">
        <v>0.56000000000000005</v>
      </c>
      <c r="U162" s="58">
        <v>0</v>
      </c>
      <c r="V162" s="25"/>
    </row>
    <row r="163" spans="1:23" x14ac:dyDescent="0.25">
      <c r="A163" t="s">
        <v>138</v>
      </c>
      <c r="B163" s="4">
        <v>39903</v>
      </c>
      <c r="C163" s="5">
        <v>484.9</v>
      </c>
      <c r="D163" s="5">
        <v>357.7</v>
      </c>
      <c r="E163" s="5">
        <v>2002</v>
      </c>
      <c r="F163" s="5">
        <v>1202.8</v>
      </c>
      <c r="G163" s="5">
        <v>1014.1</v>
      </c>
      <c r="H163" s="5">
        <v>191.5</v>
      </c>
      <c r="I163" s="5">
        <v>21.6</v>
      </c>
      <c r="J163" s="5">
        <v>966.2</v>
      </c>
      <c r="K163" s="5" t="e">
        <v>#N/A</v>
      </c>
      <c r="L163" s="5" t="e">
        <v>#N/A</v>
      </c>
      <c r="M163" s="5">
        <v>9770.2000000000007</v>
      </c>
      <c r="N163" s="75" t="e">
        <v>#N/A</v>
      </c>
      <c r="O163" s="5">
        <v>14383.9</v>
      </c>
      <c r="P163" s="10">
        <v>0.15</v>
      </c>
      <c r="Q163" s="5">
        <v>15312.4</v>
      </c>
      <c r="R163" s="5">
        <v>3035.4</v>
      </c>
      <c r="S163" s="47">
        <v>1</v>
      </c>
      <c r="T163" s="10">
        <v>-0.24</v>
      </c>
      <c r="U163" s="58">
        <v>0.39</v>
      </c>
      <c r="V163" s="25"/>
    </row>
    <row r="164" spans="1:23" x14ac:dyDescent="0.25">
      <c r="A164" t="s">
        <v>139</v>
      </c>
      <c r="B164" s="4">
        <v>39994</v>
      </c>
      <c r="C164" s="5">
        <v>492.4</v>
      </c>
      <c r="D164" s="5">
        <v>368.5</v>
      </c>
      <c r="E164" s="5">
        <v>2139.3000000000002</v>
      </c>
      <c r="F164" s="5">
        <v>1132.5</v>
      </c>
      <c r="G164" s="5">
        <v>1019.4</v>
      </c>
      <c r="H164" s="5">
        <v>217.4</v>
      </c>
      <c r="I164" s="5">
        <v>35.6</v>
      </c>
      <c r="J164" s="5">
        <v>971.2</v>
      </c>
      <c r="K164" s="5" t="e">
        <v>#N/A</v>
      </c>
      <c r="L164" s="5" t="e">
        <v>#N/A</v>
      </c>
      <c r="M164" s="5">
        <v>9769.7999999999993</v>
      </c>
      <c r="N164" s="75" t="e">
        <v>#N/A</v>
      </c>
      <c r="O164" s="5">
        <v>14340.4</v>
      </c>
      <c r="P164" s="10">
        <v>1.56</v>
      </c>
      <c r="Q164" s="5">
        <v>15360.3</v>
      </c>
      <c r="R164" s="5">
        <v>3086.5</v>
      </c>
      <c r="S164" s="47">
        <v>1</v>
      </c>
      <c r="T164" s="10">
        <v>1.0900000000000001</v>
      </c>
      <c r="U164" s="58">
        <v>0.47</v>
      </c>
      <c r="V164" s="25"/>
    </row>
    <row r="165" spans="1:23" x14ac:dyDescent="0.25">
      <c r="A165" t="s">
        <v>140</v>
      </c>
      <c r="B165" s="4">
        <v>40086</v>
      </c>
      <c r="C165" s="5">
        <v>498.4</v>
      </c>
      <c r="D165" s="5">
        <v>378.1</v>
      </c>
      <c r="E165" s="5">
        <v>2139.4</v>
      </c>
      <c r="F165" s="5">
        <v>1133.8</v>
      </c>
      <c r="G165" s="5">
        <v>1030.0999999999999</v>
      </c>
      <c r="H165" s="5">
        <v>262.5</v>
      </c>
      <c r="I165" s="5">
        <v>57.5</v>
      </c>
      <c r="J165" s="5">
        <v>968.4</v>
      </c>
      <c r="K165" s="5" t="e">
        <v>#N/A</v>
      </c>
      <c r="L165" s="5" t="e">
        <v>#N/A</v>
      </c>
      <c r="M165" s="5">
        <v>9890.7999999999993</v>
      </c>
      <c r="N165" s="75" t="e">
        <v>#N/A</v>
      </c>
      <c r="O165" s="5">
        <v>14384.1</v>
      </c>
      <c r="P165" s="10">
        <v>0.48</v>
      </c>
      <c r="Q165" s="5">
        <v>15404.1</v>
      </c>
      <c r="R165" s="5">
        <v>3112.5</v>
      </c>
      <c r="S165" s="47">
        <v>0</v>
      </c>
      <c r="T165" s="10">
        <v>0.47</v>
      </c>
      <c r="U165" s="58">
        <v>0.01</v>
      </c>
      <c r="V165" s="25"/>
    </row>
    <row r="166" spans="1:23" x14ac:dyDescent="0.25">
      <c r="A166" t="s">
        <v>141</v>
      </c>
      <c r="B166" s="4">
        <v>40178</v>
      </c>
      <c r="C166" s="5">
        <v>502.8</v>
      </c>
      <c r="D166" s="5">
        <v>372.6</v>
      </c>
      <c r="E166" s="5">
        <v>2154.6999999999998</v>
      </c>
      <c r="F166" s="5">
        <v>1139.9000000000001</v>
      </c>
      <c r="G166" s="5">
        <v>1041</v>
      </c>
      <c r="H166" s="5">
        <v>312.60000000000002</v>
      </c>
      <c r="I166" s="5">
        <v>75.099999999999994</v>
      </c>
      <c r="J166" s="5">
        <v>971.6</v>
      </c>
      <c r="K166" s="5" t="e">
        <v>#N/A</v>
      </c>
      <c r="L166" s="5" t="e">
        <v>#N/A</v>
      </c>
      <c r="M166" s="5">
        <v>9957.1</v>
      </c>
      <c r="N166" s="75" t="e">
        <v>#N/A</v>
      </c>
      <c r="O166" s="5">
        <v>14566.5</v>
      </c>
      <c r="P166" s="10">
        <v>-0.17</v>
      </c>
      <c r="Q166" s="5">
        <v>15444.6</v>
      </c>
      <c r="R166" s="5">
        <v>3122</v>
      </c>
      <c r="S166" s="47">
        <v>0</v>
      </c>
      <c r="T166" s="10">
        <v>0.02</v>
      </c>
      <c r="U166" s="58">
        <v>-0.19</v>
      </c>
      <c r="V166" s="25"/>
    </row>
    <row r="167" spans="1:23" x14ac:dyDescent="0.25">
      <c r="A167" t="s">
        <v>142</v>
      </c>
      <c r="B167" s="4">
        <v>40268</v>
      </c>
      <c r="C167" s="5">
        <v>505.1</v>
      </c>
      <c r="D167" s="5">
        <v>381.7</v>
      </c>
      <c r="E167" s="5">
        <v>2260.5</v>
      </c>
      <c r="F167" s="5">
        <v>1193.4000000000001</v>
      </c>
      <c r="G167" s="5">
        <v>1042.2</v>
      </c>
      <c r="H167" s="5">
        <v>321.3</v>
      </c>
      <c r="I167" s="5">
        <v>72.099999999999994</v>
      </c>
      <c r="J167" s="5">
        <v>976.9</v>
      </c>
      <c r="K167" s="5" t="e">
        <v>#N/A</v>
      </c>
      <c r="L167" s="5" t="e">
        <v>#N/A</v>
      </c>
      <c r="M167" s="5">
        <v>10044.5</v>
      </c>
      <c r="N167" s="75" t="e">
        <v>#N/A</v>
      </c>
      <c r="O167" s="5">
        <v>14681.1</v>
      </c>
      <c r="P167" s="10">
        <v>-0.63</v>
      </c>
      <c r="Q167" s="5">
        <v>15481.4</v>
      </c>
      <c r="R167" s="5">
        <v>3135.7</v>
      </c>
      <c r="S167" s="47">
        <v>0</v>
      </c>
      <c r="T167" s="10">
        <v>0.32</v>
      </c>
      <c r="U167" s="58">
        <v>-0.95</v>
      </c>
      <c r="V167" s="25"/>
    </row>
    <row r="168" spans="1:23" x14ac:dyDescent="0.25">
      <c r="A168" t="s">
        <v>143</v>
      </c>
      <c r="B168" s="4">
        <v>40359</v>
      </c>
      <c r="C168" s="5">
        <v>510.7</v>
      </c>
      <c r="D168" s="5">
        <v>385.3</v>
      </c>
      <c r="E168" s="5">
        <v>2266.8000000000002</v>
      </c>
      <c r="F168" s="5">
        <v>1215.7</v>
      </c>
      <c r="G168" s="5">
        <v>1054.2</v>
      </c>
      <c r="H168" s="5">
        <v>328</v>
      </c>
      <c r="I168" s="5">
        <v>70.2</v>
      </c>
      <c r="J168" s="5">
        <v>989</v>
      </c>
      <c r="K168" s="5" t="e">
        <v>#N/A</v>
      </c>
      <c r="L168" s="5" t="e">
        <v>#N/A</v>
      </c>
      <c r="M168" s="5">
        <v>10137.700000000001</v>
      </c>
      <c r="N168" s="75" t="e">
        <v>#N/A</v>
      </c>
      <c r="O168" s="5">
        <v>14888.6</v>
      </c>
      <c r="P168" s="10">
        <v>0.61</v>
      </c>
      <c r="Q168" s="5">
        <v>15517.5</v>
      </c>
      <c r="R168" s="5">
        <v>3181.5</v>
      </c>
      <c r="S168" s="47">
        <v>0</v>
      </c>
      <c r="T168" s="10">
        <v>0.71</v>
      </c>
      <c r="U168" s="58">
        <v>-0.1</v>
      </c>
      <c r="V168" s="25"/>
      <c r="W168" s="5"/>
    </row>
    <row r="169" spans="1:23" x14ac:dyDescent="0.25">
      <c r="A169" t="s">
        <v>144</v>
      </c>
      <c r="B169" s="4">
        <v>40451</v>
      </c>
      <c r="C169" s="5">
        <v>516.6</v>
      </c>
      <c r="D169" s="5">
        <v>405.4</v>
      </c>
      <c r="E169" s="5">
        <v>2292.9</v>
      </c>
      <c r="F169" s="5">
        <v>1257.2</v>
      </c>
      <c r="G169" s="5">
        <v>1063.0999999999999</v>
      </c>
      <c r="H169" s="5">
        <v>363.4</v>
      </c>
      <c r="I169" s="5">
        <v>85.7</v>
      </c>
      <c r="J169" s="5">
        <v>993.3</v>
      </c>
      <c r="K169" s="5" t="e">
        <v>#N/A</v>
      </c>
      <c r="L169" s="5" t="e">
        <v>#N/A</v>
      </c>
      <c r="M169" s="5">
        <v>10233.4</v>
      </c>
      <c r="N169" s="75" t="e">
        <v>#N/A</v>
      </c>
      <c r="O169" s="5">
        <v>15057.7</v>
      </c>
      <c r="P169" s="10">
        <v>-7.0000000000000007E-2</v>
      </c>
      <c r="Q169" s="5">
        <v>15553.7</v>
      </c>
      <c r="R169" s="5">
        <v>3194.7</v>
      </c>
      <c r="S169" s="47">
        <v>0</v>
      </c>
      <c r="T169" s="10">
        <v>0.32</v>
      </c>
      <c r="U169" s="58">
        <v>-0.39</v>
      </c>
      <c r="V169" s="25"/>
      <c r="W169" s="5"/>
    </row>
    <row r="170" spans="1:23" x14ac:dyDescent="0.25">
      <c r="A170" t="s">
        <v>145</v>
      </c>
      <c r="B170" s="4">
        <v>40543</v>
      </c>
      <c r="C170" s="5">
        <v>522.9</v>
      </c>
      <c r="D170" s="5">
        <v>414.1</v>
      </c>
      <c r="E170" s="5">
        <v>2306.6999999999998</v>
      </c>
      <c r="F170" s="5">
        <v>1290.7</v>
      </c>
      <c r="G170" s="5">
        <v>1069</v>
      </c>
      <c r="H170" s="5">
        <v>372.6</v>
      </c>
      <c r="I170" s="5">
        <v>89.1</v>
      </c>
      <c r="J170" s="5">
        <v>996.9</v>
      </c>
      <c r="K170" s="5" t="e">
        <v>#N/A</v>
      </c>
      <c r="L170" s="5" t="e">
        <v>#N/A</v>
      </c>
      <c r="M170" s="5">
        <v>10393.200000000001</v>
      </c>
      <c r="N170" s="75" t="e">
        <v>#N/A</v>
      </c>
      <c r="O170" s="5">
        <v>15230.2</v>
      </c>
      <c r="P170" s="10">
        <v>-0.87</v>
      </c>
      <c r="Q170" s="5">
        <v>15591</v>
      </c>
      <c r="R170" s="5">
        <v>3184.2</v>
      </c>
      <c r="S170" s="47">
        <v>0</v>
      </c>
      <c r="T170" s="10">
        <v>-0.23</v>
      </c>
      <c r="U170" s="58">
        <v>-0.63</v>
      </c>
      <c r="V170" s="25"/>
      <c r="W170" s="5"/>
    </row>
    <row r="171" spans="1:23" x14ac:dyDescent="0.25">
      <c r="A171" t="s">
        <v>146</v>
      </c>
      <c r="B171" s="4">
        <v>40633</v>
      </c>
      <c r="C171" s="5">
        <v>528.6</v>
      </c>
      <c r="D171" s="5">
        <v>418.8</v>
      </c>
      <c r="E171" s="5">
        <v>2314.6</v>
      </c>
      <c r="F171" s="5">
        <v>1425.4</v>
      </c>
      <c r="G171" s="5">
        <v>1087.5999999999999</v>
      </c>
      <c r="H171" s="5">
        <v>370.5</v>
      </c>
      <c r="I171" s="5">
        <v>90</v>
      </c>
      <c r="J171" s="5">
        <v>918.1</v>
      </c>
      <c r="K171" s="5" t="e">
        <v>#N/A</v>
      </c>
      <c r="L171" s="5" t="e">
        <v>#N/A</v>
      </c>
      <c r="M171" s="5">
        <v>10523.5</v>
      </c>
      <c r="N171" s="75" t="e">
        <v>#N/A</v>
      </c>
      <c r="O171" s="5">
        <v>15238.4</v>
      </c>
      <c r="P171" s="10">
        <v>-1.6</v>
      </c>
      <c r="Q171" s="5">
        <v>15633.9</v>
      </c>
      <c r="R171" s="5">
        <v>3153.8</v>
      </c>
      <c r="S171" s="47">
        <v>0</v>
      </c>
      <c r="T171" s="10">
        <v>-0.95</v>
      </c>
      <c r="U171" s="58">
        <v>-0.65</v>
      </c>
      <c r="V171" s="25"/>
      <c r="W171" s="5"/>
    </row>
    <row r="172" spans="1:23" x14ac:dyDescent="0.25">
      <c r="A172" t="s">
        <v>147</v>
      </c>
      <c r="B172" s="4">
        <v>40724</v>
      </c>
      <c r="C172" s="5">
        <v>533.79999999999995</v>
      </c>
      <c r="D172" s="5">
        <v>408.8</v>
      </c>
      <c r="E172" s="5">
        <v>2310.6999999999998</v>
      </c>
      <c r="F172" s="5">
        <v>1443.1</v>
      </c>
      <c r="G172" s="5">
        <v>1104.2</v>
      </c>
      <c r="H172" s="5">
        <v>354.5</v>
      </c>
      <c r="I172" s="5">
        <v>79.2</v>
      </c>
      <c r="J172" s="5">
        <v>920.7</v>
      </c>
      <c r="K172" s="5" t="e">
        <v>#N/A</v>
      </c>
      <c r="L172" s="5" t="e">
        <v>#N/A</v>
      </c>
      <c r="M172" s="5">
        <v>10651.4</v>
      </c>
      <c r="N172" s="75" t="e">
        <v>#N/A</v>
      </c>
      <c r="O172" s="5">
        <v>15460.9</v>
      </c>
      <c r="P172" s="10">
        <v>-0.08</v>
      </c>
      <c r="Q172" s="5">
        <v>15678.6</v>
      </c>
      <c r="R172" s="5">
        <v>3183.8</v>
      </c>
      <c r="S172" s="47">
        <v>0</v>
      </c>
      <c r="T172" s="10">
        <v>0.14000000000000001</v>
      </c>
      <c r="U172" s="58">
        <v>-0.22</v>
      </c>
      <c r="V172" s="25"/>
      <c r="W172" s="5"/>
    </row>
    <row r="173" spans="1:23" x14ac:dyDescent="0.25">
      <c r="A173" t="s">
        <v>148</v>
      </c>
      <c r="B173" s="4">
        <v>40816</v>
      </c>
      <c r="C173" s="5">
        <v>538.6</v>
      </c>
      <c r="D173" s="5">
        <v>396.2</v>
      </c>
      <c r="E173" s="5">
        <v>2302.6999999999998</v>
      </c>
      <c r="F173" s="5">
        <v>1470.7</v>
      </c>
      <c r="G173" s="5">
        <v>1104</v>
      </c>
      <c r="H173" s="5">
        <v>320.60000000000002</v>
      </c>
      <c r="I173" s="5">
        <v>68.5</v>
      </c>
      <c r="J173" s="5">
        <v>928.5</v>
      </c>
      <c r="K173" s="5" t="e">
        <v>#N/A</v>
      </c>
      <c r="L173" s="5" t="e">
        <v>#N/A</v>
      </c>
      <c r="M173" s="5">
        <v>10754.5</v>
      </c>
      <c r="N173" s="75" t="e">
        <v>#N/A</v>
      </c>
      <c r="O173" s="5">
        <v>15587.1</v>
      </c>
      <c r="P173" s="10">
        <v>-0.52</v>
      </c>
      <c r="Q173" s="5">
        <v>15725.3</v>
      </c>
      <c r="R173" s="5">
        <v>3176.8</v>
      </c>
      <c r="S173" s="47">
        <v>0</v>
      </c>
      <c r="T173" s="10">
        <v>-0.35</v>
      </c>
      <c r="U173" s="58">
        <v>-0.17</v>
      </c>
      <c r="V173" s="25"/>
      <c r="W173" s="5"/>
    </row>
    <row r="174" spans="1:23" x14ac:dyDescent="0.25">
      <c r="A174" t="s">
        <v>149</v>
      </c>
      <c r="B174" s="4">
        <v>40908</v>
      </c>
      <c r="C174" s="5">
        <v>543</v>
      </c>
      <c r="D174" s="5">
        <v>398.8</v>
      </c>
      <c r="E174" s="5">
        <v>2312.9</v>
      </c>
      <c r="F174" s="5">
        <v>1473.5</v>
      </c>
      <c r="G174" s="5">
        <v>1114.5999999999999</v>
      </c>
      <c r="H174" s="5">
        <v>352.7</v>
      </c>
      <c r="I174" s="5">
        <v>64</v>
      </c>
      <c r="J174" s="5">
        <v>921.6</v>
      </c>
      <c r="K174" s="5" t="e">
        <v>#N/A</v>
      </c>
      <c r="L174" s="5" t="e">
        <v>#N/A</v>
      </c>
      <c r="M174" s="5">
        <v>10827.9</v>
      </c>
      <c r="N174" s="75" t="e">
        <v>#N/A</v>
      </c>
      <c r="O174" s="5">
        <v>15785.3</v>
      </c>
      <c r="P174" s="10">
        <v>-0.31</v>
      </c>
      <c r="Q174" s="5">
        <v>15774</v>
      </c>
      <c r="R174" s="5">
        <v>3160.4</v>
      </c>
      <c r="S174" s="47">
        <v>0</v>
      </c>
      <c r="T174" s="10">
        <v>-0.21</v>
      </c>
      <c r="U174" s="58">
        <v>-0.1</v>
      </c>
      <c r="V174" s="25"/>
      <c r="W174" s="5"/>
    </row>
    <row r="175" spans="1:23" x14ac:dyDescent="0.25">
      <c r="A175" t="s">
        <v>150</v>
      </c>
      <c r="B175" s="4">
        <v>40999</v>
      </c>
      <c r="C175" s="5">
        <v>547.6</v>
      </c>
      <c r="D175" s="5">
        <v>400.4</v>
      </c>
      <c r="E175" s="5">
        <v>2297.6999999999998</v>
      </c>
      <c r="F175" s="5">
        <v>1472.4</v>
      </c>
      <c r="G175" s="5">
        <v>1129.0999999999999</v>
      </c>
      <c r="H175" s="5">
        <v>412</v>
      </c>
      <c r="I175" s="5">
        <v>99.6</v>
      </c>
      <c r="J175" s="5">
        <v>946.1</v>
      </c>
      <c r="K175" s="5" t="e">
        <v>#N/A</v>
      </c>
      <c r="L175" s="5" t="e">
        <v>#N/A</v>
      </c>
      <c r="M175" s="5">
        <v>10956.2</v>
      </c>
      <c r="N175" s="75" t="e">
        <v>#N/A</v>
      </c>
      <c r="O175" s="5">
        <v>15973.9</v>
      </c>
      <c r="P175" s="10">
        <v>-0.4</v>
      </c>
      <c r="Q175" s="5">
        <v>15824.1</v>
      </c>
      <c r="R175" s="5">
        <v>3171.6</v>
      </c>
      <c r="S175" s="47">
        <v>0</v>
      </c>
      <c r="T175" s="10">
        <v>-0.03</v>
      </c>
      <c r="U175" s="58">
        <v>-0.36</v>
      </c>
      <c r="V175" s="25"/>
      <c r="W175" s="5"/>
    </row>
    <row r="176" spans="1:23" x14ac:dyDescent="0.25">
      <c r="A176" t="s">
        <v>151</v>
      </c>
      <c r="B176" s="4">
        <v>41090</v>
      </c>
      <c r="C176" s="5">
        <v>553.1</v>
      </c>
      <c r="D176" s="5">
        <v>421.1</v>
      </c>
      <c r="E176" s="5">
        <v>2321.3000000000002</v>
      </c>
      <c r="F176" s="5">
        <v>1492.8</v>
      </c>
      <c r="G176" s="5">
        <v>1129.3</v>
      </c>
      <c r="H176" s="5">
        <v>417.8</v>
      </c>
      <c r="I176" s="5">
        <v>90.3</v>
      </c>
      <c r="J176" s="5">
        <v>949.5</v>
      </c>
      <c r="K176" s="5" t="e">
        <v>#N/A</v>
      </c>
      <c r="L176" s="5" t="e">
        <v>#N/A</v>
      </c>
      <c r="M176" s="5">
        <v>11008.3</v>
      </c>
      <c r="N176" s="75" t="e">
        <v>#N/A</v>
      </c>
      <c r="O176" s="5">
        <v>16121.9</v>
      </c>
      <c r="P176" s="10">
        <v>-0.39</v>
      </c>
      <c r="Q176" s="5">
        <v>15877.1</v>
      </c>
      <c r="R176" s="5">
        <v>3159.6</v>
      </c>
      <c r="S176" s="47">
        <v>0</v>
      </c>
      <c r="T176" s="10">
        <v>-0.24</v>
      </c>
      <c r="U176" s="58">
        <v>-0.14000000000000001</v>
      </c>
      <c r="V176" s="25"/>
      <c r="W176" s="5"/>
    </row>
    <row r="177" spans="1:23" x14ac:dyDescent="0.25">
      <c r="A177" t="s">
        <v>152</v>
      </c>
      <c r="B177" s="4">
        <v>41182</v>
      </c>
      <c r="C177" s="5">
        <v>559.20000000000005</v>
      </c>
      <c r="D177" s="5">
        <v>419</v>
      </c>
      <c r="E177" s="5">
        <v>2327.1</v>
      </c>
      <c r="F177" s="5">
        <v>1511.7</v>
      </c>
      <c r="G177" s="5">
        <v>1126.8</v>
      </c>
      <c r="H177" s="5">
        <v>419.2</v>
      </c>
      <c r="I177" s="5">
        <v>85</v>
      </c>
      <c r="J177" s="5">
        <v>952.6</v>
      </c>
      <c r="K177" s="5" t="e">
        <v>#N/A</v>
      </c>
      <c r="L177" s="5" t="e">
        <v>#N/A</v>
      </c>
      <c r="M177" s="5">
        <v>11073.6</v>
      </c>
      <c r="N177" s="75" t="e">
        <v>#N/A</v>
      </c>
      <c r="O177" s="5">
        <v>16227.9</v>
      </c>
      <c r="P177" s="10">
        <v>-0.22</v>
      </c>
      <c r="Q177" s="5">
        <v>15932</v>
      </c>
      <c r="R177" s="5">
        <v>3159.6</v>
      </c>
      <c r="S177" s="47">
        <v>0</v>
      </c>
      <c r="T177" s="10">
        <v>0.04</v>
      </c>
      <c r="U177" s="58">
        <v>-0.26</v>
      </c>
      <c r="V177" s="25"/>
      <c r="W177" s="5"/>
    </row>
    <row r="178" spans="1:23" x14ac:dyDescent="0.25">
      <c r="A178" t="s">
        <v>153</v>
      </c>
      <c r="B178" s="4">
        <v>41274</v>
      </c>
      <c r="C178" s="5">
        <v>565.4</v>
      </c>
      <c r="D178" s="5">
        <v>428.6</v>
      </c>
      <c r="E178" s="5">
        <v>2348.4</v>
      </c>
      <c r="F178" s="5">
        <v>1568.7</v>
      </c>
      <c r="G178" s="5">
        <v>1142.9000000000001</v>
      </c>
      <c r="H178" s="5">
        <v>413.4</v>
      </c>
      <c r="I178" s="5">
        <v>78.8</v>
      </c>
      <c r="J178" s="5">
        <v>976.6</v>
      </c>
      <c r="K178" s="5" t="e">
        <v>#N/A</v>
      </c>
      <c r="L178" s="5" t="e">
        <v>#N/A</v>
      </c>
      <c r="M178" s="5">
        <v>11164.3</v>
      </c>
      <c r="N178" s="75" t="e">
        <v>#N/A</v>
      </c>
      <c r="O178" s="5">
        <v>16297.3</v>
      </c>
      <c r="P178" s="10">
        <v>-0.75</v>
      </c>
      <c r="Q178" s="5">
        <v>15988.6</v>
      </c>
      <c r="R178" s="5">
        <v>3143.5</v>
      </c>
      <c r="S178" s="47">
        <v>0</v>
      </c>
      <c r="T178" s="10">
        <v>-0.45</v>
      </c>
      <c r="U178" s="58">
        <v>-0.3</v>
      </c>
      <c r="V178" s="25"/>
      <c r="W178" s="5"/>
    </row>
    <row r="179" spans="1:23" x14ac:dyDescent="0.25">
      <c r="A179" t="s">
        <v>154</v>
      </c>
      <c r="B179" s="4">
        <v>41364</v>
      </c>
      <c r="C179" s="5">
        <v>572</v>
      </c>
      <c r="D179" s="5">
        <v>424.8</v>
      </c>
      <c r="E179" s="5">
        <v>2365</v>
      </c>
      <c r="F179" s="5">
        <v>1644.9</v>
      </c>
      <c r="G179" s="5">
        <v>1166.8</v>
      </c>
      <c r="H179" s="5">
        <v>420.1</v>
      </c>
      <c r="I179" s="5">
        <v>67.599999999999994</v>
      </c>
      <c r="J179" s="5">
        <v>1094</v>
      </c>
      <c r="K179" s="5" t="e">
        <v>#N/A</v>
      </c>
      <c r="L179" s="5" t="e">
        <v>#N/A</v>
      </c>
      <c r="M179" s="5">
        <v>11256.7</v>
      </c>
      <c r="N179" s="75" t="e">
        <v>#N/A</v>
      </c>
      <c r="O179" s="5">
        <v>16475.400000000001</v>
      </c>
      <c r="P179" s="10">
        <v>-0.83</v>
      </c>
      <c r="Q179" s="5">
        <v>16047.2</v>
      </c>
      <c r="R179" s="5">
        <v>3120.7</v>
      </c>
      <c r="S179" s="47">
        <v>0</v>
      </c>
      <c r="T179" s="10">
        <v>-0.86</v>
      </c>
      <c r="U179" s="58">
        <v>0.02</v>
      </c>
      <c r="V179" s="25"/>
      <c r="W179" s="5"/>
    </row>
    <row r="180" spans="1:23" x14ac:dyDescent="0.25">
      <c r="A180" t="s">
        <v>155</v>
      </c>
      <c r="B180" s="4">
        <v>41455</v>
      </c>
      <c r="C180" s="5">
        <v>568.79999999999995</v>
      </c>
      <c r="D180" s="5">
        <v>437.4</v>
      </c>
      <c r="E180" s="5">
        <v>2377.3000000000002</v>
      </c>
      <c r="F180" s="5">
        <v>1681.3</v>
      </c>
      <c r="G180" s="5">
        <v>1169.8</v>
      </c>
      <c r="H180" s="5">
        <v>427.2</v>
      </c>
      <c r="I180" s="5">
        <v>76.3</v>
      </c>
      <c r="J180" s="5">
        <v>1108.5</v>
      </c>
      <c r="K180" s="5" t="e">
        <v>#N/A</v>
      </c>
      <c r="L180" s="5" t="e">
        <v>#N/A</v>
      </c>
      <c r="M180" s="5">
        <v>11284.5</v>
      </c>
      <c r="N180" s="75" t="e">
        <v>#N/A</v>
      </c>
      <c r="O180" s="5">
        <v>16541.400000000001</v>
      </c>
      <c r="P180" s="10">
        <v>-0.37</v>
      </c>
      <c r="Q180" s="5">
        <v>16106.6</v>
      </c>
      <c r="R180" s="5">
        <v>3113.4</v>
      </c>
      <c r="S180" s="47">
        <v>0</v>
      </c>
      <c r="T180" s="10">
        <v>-0.41</v>
      </c>
      <c r="U180" s="58">
        <v>0.03</v>
      </c>
      <c r="V180" s="25"/>
      <c r="W180" s="5"/>
    </row>
    <row r="181" spans="1:23" x14ac:dyDescent="0.25">
      <c r="A181" t="s">
        <v>156</v>
      </c>
      <c r="B181" s="4">
        <v>41547</v>
      </c>
      <c r="C181" s="5">
        <v>575.9</v>
      </c>
      <c r="D181" s="5">
        <v>447.8</v>
      </c>
      <c r="E181" s="5">
        <v>2397.4</v>
      </c>
      <c r="F181" s="5">
        <v>1681.5</v>
      </c>
      <c r="G181" s="5">
        <v>1179.4000000000001</v>
      </c>
      <c r="H181" s="5">
        <v>438.8</v>
      </c>
      <c r="I181" s="5">
        <v>84.3</v>
      </c>
      <c r="J181" s="5">
        <v>1114.3</v>
      </c>
      <c r="K181" s="5" t="e">
        <v>#N/A</v>
      </c>
      <c r="L181" s="5" t="e">
        <v>#N/A</v>
      </c>
      <c r="M181" s="5">
        <v>11379.1</v>
      </c>
      <c r="N181" s="75" t="e">
        <v>#N/A</v>
      </c>
      <c r="O181" s="5">
        <v>16749.3</v>
      </c>
      <c r="P181" s="10">
        <v>-0.37</v>
      </c>
      <c r="Q181" s="5">
        <v>16167.1</v>
      </c>
      <c r="R181" s="5">
        <v>3112.3</v>
      </c>
      <c r="S181" s="47">
        <v>0</v>
      </c>
      <c r="T181" s="10">
        <v>-0.39</v>
      </c>
      <c r="U181" s="58">
        <v>0.01</v>
      </c>
      <c r="V181" s="25"/>
      <c r="W181" s="5"/>
    </row>
    <row r="182" spans="1:23" x14ac:dyDescent="0.25">
      <c r="A182" t="s">
        <v>157</v>
      </c>
      <c r="B182" s="4">
        <v>41639</v>
      </c>
      <c r="C182" s="5">
        <v>583.20000000000005</v>
      </c>
      <c r="D182" s="5">
        <v>448.7</v>
      </c>
      <c r="E182" s="5">
        <v>2407.9</v>
      </c>
      <c r="F182" s="5">
        <v>1703.6</v>
      </c>
      <c r="G182" s="5">
        <v>1183.7</v>
      </c>
      <c r="H182" s="5">
        <v>448</v>
      </c>
      <c r="I182" s="5">
        <v>90.4</v>
      </c>
      <c r="J182" s="5">
        <v>1122.3</v>
      </c>
      <c r="K182" s="5" t="e">
        <v>#N/A</v>
      </c>
      <c r="L182" s="5" t="e">
        <v>#N/A</v>
      </c>
      <c r="M182" s="5">
        <v>11524.4</v>
      </c>
      <c r="N182" s="75" t="e">
        <v>#N/A</v>
      </c>
      <c r="O182" s="5">
        <v>16999.900000000001</v>
      </c>
      <c r="P182" s="10">
        <v>-0.53</v>
      </c>
      <c r="Q182" s="5">
        <v>16228.7</v>
      </c>
      <c r="R182" s="5">
        <v>3117.7</v>
      </c>
      <c r="S182" s="47">
        <v>0</v>
      </c>
      <c r="T182" s="10">
        <v>-0.42</v>
      </c>
      <c r="U182" s="58">
        <v>-0.11</v>
      </c>
      <c r="V182" s="25"/>
      <c r="W182" s="5"/>
    </row>
    <row r="183" spans="1:23" x14ac:dyDescent="0.25">
      <c r="A183" t="s">
        <v>158</v>
      </c>
      <c r="B183" s="4">
        <v>41729</v>
      </c>
      <c r="C183" s="5">
        <v>589.79999999999995</v>
      </c>
      <c r="D183" s="5">
        <v>459.5</v>
      </c>
      <c r="E183" s="5">
        <v>2435.8000000000002</v>
      </c>
      <c r="F183" s="5">
        <v>1751.5</v>
      </c>
      <c r="G183" s="5">
        <v>1200.2</v>
      </c>
      <c r="H183" s="5">
        <v>494.5</v>
      </c>
      <c r="I183" s="5">
        <v>101.8</v>
      </c>
      <c r="J183" s="5">
        <v>1146.5999999999999</v>
      </c>
      <c r="K183" s="5" t="e">
        <v>#N/A</v>
      </c>
      <c r="L183" s="5" t="e">
        <v>#N/A</v>
      </c>
      <c r="M183" s="5">
        <v>11640.2</v>
      </c>
      <c r="N183" s="75" t="e">
        <v>#N/A</v>
      </c>
      <c r="O183" s="5">
        <v>17031.3</v>
      </c>
      <c r="P183" s="10">
        <v>-0.11</v>
      </c>
      <c r="Q183" s="5">
        <v>16290.5</v>
      </c>
      <c r="R183" s="5">
        <v>3126.9</v>
      </c>
      <c r="S183" s="47">
        <v>0</v>
      </c>
      <c r="T183" s="10">
        <v>-0.03</v>
      </c>
      <c r="U183" s="58">
        <v>-0.09</v>
      </c>
      <c r="V183" s="25"/>
      <c r="W183" s="5"/>
    </row>
    <row r="184" spans="1:23" x14ac:dyDescent="0.25">
      <c r="A184" t="s">
        <v>159</v>
      </c>
      <c r="B184" s="4">
        <v>41820</v>
      </c>
      <c r="C184" s="5">
        <v>596.6</v>
      </c>
      <c r="D184" s="5">
        <v>481.6</v>
      </c>
      <c r="E184" s="5">
        <v>2485.8000000000002</v>
      </c>
      <c r="F184" s="5">
        <v>1757.8</v>
      </c>
      <c r="G184" s="5">
        <v>1218.9000000000001</v>
      </c>
      <c r="H184" s="5">
        <v>516.5</v>
      </c>
      <c r="I184" s="5">
        <v>101.9</v>
      </c>
      <c r="J184" s="5">
        <v>1151</v>
      </c>
      <c r="K184" s="5" t="e">
        <v>#N/A</v>
      </c>
      <c r="L184" s="5" t="e">
        <v>#N/A</v>
      </c>
      <c r="M184" s="5">
        <v>11791.9</v>
      </c>
      <c r="N184" s="75" t="e">
        <v>#N/A</v>
      </c>
      <c r="O184" s="5">
        <v>17320.900000000001</v>
      </c>
      <c r="P184" s="10">
        <v>0.2</v>
      </c>
      <c r="Q184" s="5">
        <v>16353.5</v>
      </c>
      <c r="R184" s="5">
        <v>3146.6</v>
      </c>
      <c r="S184" s="47">
        <v>0</v>
      </c>
      <c r="T184" s="10">
        <v>-0.11</v>
      </c>
      <c r="U184" s="58">
        <v>0.31</v>
      </c>
      <c r="V184" s="25"/>
      <c r="W184" s="5"/>
    </row>
    <row r="185" spans="1:23" x14ac:dyDescent="0.25">
      <c r="A185" t="s">
        <v>349</v>
      </c>
      <c r="B185" s="4">
        <v>41912</v>
      </c>
      <c r="C185" s="5">
        <v>604.29999999999995</v>
      </c>
      <c r="D185" s="5">
        <v>507.4</v>
      </c>
      <c r="E185" s="5">
        <v>2524.5</v>
      </c>
      <c r="F185" s="5">
        <v>1795.7</v>
      </c>
      <c r="G185" s="5">
        <v>1229.4000000000001</v>
      </c>
      <c r="H185" s="5">
        <v>488.1</v>
      </c>
      <c r="I185" s="5">
        <v>92.6</v>
      </c>
      <c r="J185" s="5">
        <v>1163.0999999999999</v>
      </c>
      <c r="K185" s="5" t="e">
        <v>#N/A</v>
      </c>
      <c r="L185" s="5" t="e">
        <v>#N/A</v>
      </c>
      <c r="M185" s="5">
        <v>11941.1</v>
      </c>
      <c r="N185" s="75" t="e">
        <v>#N/A</v>
      </c>
      <c r="O185" s="5">
        <v>17622.3</v>
      </c>
      <c r="P185" s="10">
        <v>0.39</v>
      </c>
      <c r="Q185" s="5">
        <v>16417.900000000001</v>
      </c>
      <c r="R185" s="5">
        <v>3178.2</v>
      </c>
      <c r="S185" s="47">
        <v>0</v>
      </c>
      <c r="T185" s="10">
        <v>0.22</v>
      </c>
      <c r="U185" s="58">
        <v>0.17</v>
      </c>
      <c r="V185" s="25"/>
      <c r="W185" s="5"/>
    </row>
    <row r="186" spans="1:23" x14ac:dyDescent="0.25">
      <c r="A186" t="s">
        <v>351</v>
      </c>
      <c r="B186" s="4">
        <v>42004</v>
      </c>
      <c r="C186" s="5">
        <v>613</v>
      </c>
      <c r="D186" s="5">
        <v>515.6</v>
      </c>
      <c r="E186" s="5">
        <v>2549</v>
      </c>
      <c r="F186" s="5">
        <v>1837.5</v>
      </c>
      <c r="G186" s="5">
        <v>1238</v>
      </c>
      <c r="H186" s="5">
        <v>478.5</v>
      </c>
      <c r="I186" s="5">
        <v>91.4</v>
      </c>
      <c r="J186" s="5">
        <v>1181.4000000000001</v>
      </c>
      <c r="K186" s="5" t="e">
        <v>#N/A</v>
      </c>
      <c r="L186" s="5" t="e">
        <v>#N/A</v>
      </c>
      <c r="M186" s="5">
        <v>12081.4</v>
      </c>
      <c r="N186" s="75" t="e">
        <v>#N/A</v>
      </c>
      <c r="O186" s="5">
        <v>17735.900000000001</v>
      </c>
      <c r="P186" s="10">
        <v>-0.11</v>
      </c>
      <c r="Q186" s="5">
        <v>16483.7</v>
      </c>
      <c r="R186" s="5">
        <v>3176.5</v>
      </c>
      <c r="S186" s="47">
        <v>0</v>
      </c>
      <c r="T186" s="10">
        <v>-0.4</v>
      </c>
      <c r="U186" s="58">
        <v>0.28000000000000003</v>
      </c>
      <c r="V186" s="25"/>
      <c r="W186" s="5"/>
    </row>
    <row r="187" spans="1:23" x14ac:dyDescent="0.25">
      <c r="A187" t="s">
        <v>352</v>
      </c>
      <c r="B187" s="4">
        <v>42094</v>
      </c>
      <c r="C187" s="5">
        <v>622.29999999999995</v>
      </c>
      <c r="D187" s="5">
        <v>524</v>
      </c>
      <c r="E187" s="5">
        <v>2594.9</v>
      </c>
      <c r="F187" s="5">
        <v>1903.4</v>
      </c>
      <c r="G187" s="5">
        <v>1241.8</v>
      </c>
      <c r="H187" s="5">
        <v>511.2</v>
      </c>
      <c r="I187" s="5">
        <v>86.4</v>
      </c>
      <c r="J187" s="5">
        <v>1193.5999999999999</v>
      </c>
      <c r="K187" s="5" t="e">
        <v>#N/A</v>
      </c>
      <c r="L187" s="5" t="e">
        <v>#N/A</v>
      </c>
      <c r="M187" s="5" t="e">
        <v>#N/A</v>
      </c>
      <c r="N187" s="75" t="e">
        <v>#N/A</v>
      </c>
      <c r="O187" s="5" t="e">
        <v>#N/A</v>
      </c>
      <c r="P187" s="10" t="e">
        <v>#N/A</v>
      </c>
      <c r="Q187" s="5">
        <v>16551.599999999999</v>
      </c>
      <c r="R187" s="5">
        <v>3176.2</v>
      </c>
      <c r="S187" s="47">
        <v>0</v>
      </c>
      <c r="T187" s="10" t="e">
        <v>#N/A</v>
      </c>
      <c r="U187" s="58" t="e">
        <v>#N/A</v>
      </c>
      <c r="V187" s="25"/>
      <c r="W187" s="5"/>
    </row>
    <row r="188" spans="1:23" x14ac:dyDescent="0.25">
      <c r="A188" t="s">
        <v>356</v>
      </c>
      <c r="B188" s="4">
        <v>42185</v>
      </c>
      <c r="C188" s="5">
        <v>630.70000000000005</v>
      </c>
      <c r="D188" s="5">
        <v>538.20000000000005</v>
      </c>
      <c r="E188" s="5">
        <v>2630.3</v>
      </c>
      <c r="F188" s="5">
        <v>1934.1</v>
      </c>
      <c r="G188" s="5">
        <v>1253</v>
      </c>
      <c r="H188" s="5">
        <v>505.6</v>
      </c>
      <c r="I188" s="5">
        <v>91.5</v>
      </c>
      <c r="J188" s="5">
        <v>1206.9000000000001</v>
      </c>
      <c r="K188" s="5" t="e">
        <v>#N/A</v>
      </c>
      <c r="L188" s="5" t="e">
        <v>#N/A</v>
      </c>
      <c r="M188" s="5" t="e">
        <v>#N/A</v>
      </c>
      <c r="N188" s="75" t="e">
        <v>#N/A</v>
      </c>
      <c r="O188" s="5" t="e">
        <v>#N/A</v>
      </c>
      <c r="P188" s="10" t="e">
        <v>#N/A</v>
      </c>
      <c r="Q188" s="5">
        <v>16622.2</v>
      </c>
      <c r="R188" s="5">
        <v>3219.8</v>
      </c>
      <c r="S188" s="47">
        <v>0</v>
      </c>
      <c r="T188" s="10" t="e">
        <v>#N/A</v>
      </c>
      <c r="U188" s="58" t="e">
        <v>#N/A</v>
      </c>
      <c r="V188" s="25"/>
      <c r="W188" s="5"/>
    </row>
    <row r="189" spans="1:23" x14ac:dyDescent="0.25">
      <c r="A189" t="s">
        <v>361</v>
      </c>
      <c r="B189" s="4">
        <v>42277</v>
      </c>
      <c r="C189" s="5">
        <v>637.9</v>
      </c>
      <c r="D189" s="5">
        <v>540.5</v>
      </c>
      <c r="E189" s="5">
        <v>2643.9</v>
      </c>
      <c r="F189" s="5">
        <v>1937.7</v>
      </c>
      <c r="G189" s="5">
        <v>1258.2</v>
      </c>
      <c r="H189" s="5">
        <v>474</v>
      </c>
      <c r="I189" s="5">
        <v>94.2</v>
      </c>
      <c r="J189" s="5">
        <v>1215.4000000000001</v>
      </c>
      <c r="K189" s="5" t="e">
        <v>#N/A</v>
      </c>
      <c r="L189" s="5" t="e">
        <v>#N/A</v>
      </c>
      <c r="M189" s="5" t="e">
        <v>#N/A</v>
      </c>
      <c r="N189" s="75" t="e">
        <v>#N/A</v>
      </c>
      <c r="O189" s="5" t="e">
        <v>#N/A</v>
      </c>
      <c r="P189" s="10" t="e">
        <v>#N/A</v>
      </c>
      <c r="Q189" s="5">
        <v>16693.7</v>
      </c>
      <c r="R189" s="5">
        <v>3235</v>
      </c>
      <c r="S189" s="47">
        <v>0</v>
      </c>
      <c r="T189" s="10" t="e">
        <v>#N/A</v>
      </c>
      <c r="U189" s="58" t="e">
        <v>#N/A</v>
      </c>
      <c r="V189" s="25"/>
      <c r="W189" s="5"/>
    </row>
    <row r="190" spans="1:23" x14ac:dyDescent="0.25">
      <c r="A190" t="s">
        <v>362</v>
      </c>
      <c r="B190" s="4">
        <v>42369</v>
      </c>
      <c r="C190" s="5">
        <v>643.79999999999995</v>
      </c>
      <c r="D190" s="5">
        <v>541.4</v>
      </c>
      <c r="E190" s="5">
        <v>2656</v>
      </c>
      <c r="F190" s="5">
        <v>1976.5</v>
      </c>
      <c r="G190" s="5">
        <v>1270.2</v>
      </c>
      <c r="H190" s="5">
        <v>494.4</v>
      </c>
      <c r="I190" s="5">
        <v>169.8</v>
      </c>
      <c r="J190" s="5">
        <v>1236.9000000000001</v>
      </c>
      <c r="K190" s="5" t="e">
        <v>#N/A</v>
      </c>
      <c r="L190" s="5" t="e">
        <v>#N/A</v>
      </c>
      <c r="M190" s="5" t="e">
        <v>#N/A</v>
      </c>
      <c r="N190" s="75" t="e">
        <v>#N/A</v>
      </c>
      <c r="O190" s="5" t="e">
        <v>#N/A</v>
      </c>
      <c r="P190" s="10" t="e">
        <v>#N/A</v>
      </c>
      <c r="Q190" s="5">
        <v>16765.599999999999</v>
      </c>
      <c r="R190" s="5">
        <v>3244.7</v>
      </c>
      <c r="S190" s="47">
        <v>0</v>
      </c>
      <c r="T190" s="10" t="e">
        <v>#N/A</v>
      </c>
      <c r="U190" s="58" t="e">
        <v>#N/A</v>
      </c>
      <c r="V190" s="25"/>
      <c r="W190" s="5"/>
    </row>
    <row r="191" spans="1:23" x14ac:dyDescent="0.25">
      <c r="A191" t="s">
        <v>388</v>
      </c>
      <c r="B191" s="4">
        <v>42460</v>
      </c>
      <c r="C191" s="5">
        <v>648.79999999999995</v>
      </c>
      <c r="D191" s="5">
        <v>549.4</v>
      </c>
      <c r="E191" s="5">
        <v>2683.4</v>
      </c>
      <c r="F191" s="5">
        <v>1928.9</v>
      </c>
      <c r="G191" s="5">
        <v>1274.9000000000001</v>
      </c>
      <c r="H191" s="5">
        <v>445</v>
      </c>
      <c r="I191" s="5">
        <v>101</v>
      </c>
      <c r="J191" s="5">
        <v>1232.5</v>
      </c>
      <c r="K191" s="5" t="e">
        <v>#N/A</v>
      </c>
      <c r="L191" s="5" t="e">
        <v>#N/A</v>
      </c>
      <c r="M191" s="5" t="e">
        <v>#N/A</v>
      </c>
      <c r="N191" s="75" t="e">
        <v>#N/A</v>
      </c>
      <c r="O191" s="5" t="e">
        <v>#N/A</v>
      </c>
      <c r="P191" s="10" t="e">
        <v>#N/A</v>
      </c>
      <c r="Q191" s="5">
        <v>16837.099999999999</v>
      </c>
      <c r="R191" s="5">
        <v>3248.3</v>
      </c>
      <c r="S191" s="47">
        <v>0</v>
      </c>
      <c r="T191" s="10" t="e">
        <v>#N/A</v>
      </c>
      <c r="U191" s="58" t="e">
        <v>#N/A</v>
      </c>
      <c r="V191" s="25"/>
      <c r="W191" s="5"/>
    </row>
    <row r="192" spans="1:23" x14ac:dyDescent="0.25">
      <c r="A192" t="s">
        <v>389</v>
      </c>
      <c r="B192" s="4">
        <v>42551</v>
      </c>
      <c r="C192" s="5">
        <v>653.5</v>
      </c>
      <c r="D192" s="5">
        <v>558</v>
      </c>
      <c r="E192" s="5">
        <v>2703</v>
      </c>
      <c r="F192" s="5">
        <v>1950.7</v>
      </c>
      <c r="G192" s="5">
        <v>1276.4000000000001</v>
      </c>
      <c r="H192" s="5">
        <v>460.2</v>
      </c>
      <c r="I192" s="5">
        <v>101</v>
      </c>
      <c r="J192" s="5">
        <v>1250.5</v>
      </c>
      <c r="K192" s="5" t="e">
        <v>#N/A</v>
      </c>
      <c r="L192" s="5" t="e">
        <v>#N/A</v>
      </c>
      <c r="M192" s="5" t="e">
        <v>#N/A</v>
      </c>
      <c r="N192" s="75" t="e">
        <v>#N/A</v>
      </c>
      <c r="O192" s="5" t="e">
        <v>#N/A</v>
      </c>
      <c r="P192" s="10" t="e">
        <v>#N/A</v>
      </c>
      <c r="Q192" s="5">
        <v>16905.7</v>
      </c>
      <c r="R192" s="5">
        <v>3261.5</v>
      </c>
      <c r="S192" s="47">
        <v>0</v>
      </c>
      <c r="T192" s="10" t="e">
        <v>#N/A</v>
      </c>
      <c r="U192" s="58" t="e">
        <v>#N/A</v>
      </c>
      <c r="V192" s="25"/>
      <c r="W192" s="5"/>
    </row>
    <row r="193" spans="1:23" x14ac:dyDescent="0.25">
      <c r="A193" t="s">
        <v>390</v>
      </c>
      <c r="B193" s="4">
        <v>42643</v>
      </c>
      <c r="C193" s="5">
        <v>658.2</v>
      </c>
      <c r="D193" s="5">
        <v>566.79999999999995</v>
      </c>
      <c r="E193" s="5">
        <v>2719.7</v>
      </c>
      <c r="F193" s="5">
        <v>1983.8</v>
      </c>
      <c r="G193" s="5">
        <v>1296.5999999999999</v>
      </c>
      <c r="H193" s="5">
        <v>475</v>
      </c>
      <c r="I193" s="5">
        <v>90.8</v>
      </c>
      <c r="J193" s="5">
        <v>1263.4000000000001</v>
      </c>
      <c r="K193" s="5" t="e">
        <v>#N/A</v>
      </c>
      <c r="L193" s="5" t="e">
        <v>#N/A</v>
      </c>
      <c r="M193" s="5" t="e">
        <v>#N/A</v>
      </c>
      <c r="N193" s="75" t="e">
        <v>#N/A</v>
      </c>
      <c r="O193" s="5" t="e">
        <v>#N/A</v>
      </c>
      <c r="P193" s="10" t="e">
        <v>#N/A</v>
      </c>
      <c r="Q193" s="5">
        <v>16974.099999999999</v>
      </c>
      <c r="R193" s="5">
        <v>3274.6</v>
      </c>
      <c r="S193" s="47">
        <v>0</v>
      </c>
      <c r="T193" s="10" t="e">
        <v>#N/A</v>
      </c>
      <c r="U193" s="58" t="e">
        <v>#N/A</v>
      </c>
      <c r="V193" s="25"/>
      <c r="W193" s="5"/>
    </row>
    <row r="194" spans="1:23" x14ac:dyDescent="0.25">
      <c r="A194" t="s">
        <v>391</v>
      </c>
      <c r="B194" s="4">
        <v>42735</v>
      </c>
      <c r="C194" s="5">
        <v>662.9</v>
      </c>
      <c r="D194" s="5">
        <v>577.79999999999995</v>
      </c>
      <c r="E194" s="5">
        <v>2737.9</v>
      </c>
      <c r="F194" s="5">
        <v>1977.2</v>
      </c>
      <c r="G194" s="5">
        <v>1304.0999999999999</v>
      </c>
      <c r="H194" s="5">
        <v>457.3</v>
      </c>
      <c r="I194" s="5">
        <v>73.099999999999994</v>
      </c>
      <c r="J194" s="5">
        <v>1255.5</v>
      </c>
      <c r="K194" s="5" t="e">
        <v>#N/A</v>
      </c>
      <c r="L194" s="5" t="e">
        <v>#N/A</v>
      </c>
      <c r="M194" s="5" t="e">
        <v>#N/A</v>
      </c>
      <c r="N194" s="75" t="e">
        <v>#N/A</v>
      </c>
      <c r="O194" s="5" t="e">
        <v>#N/A</v>
      </c>
      <c r="P194" s="10" t="e">
        <v>#N/A</v>
      </c>
      <c r="Q194" s="5">
        <v>17042.7</v>
      </c>
      <c r="R194" s="5">
        <v>3286.8</v>
      </c>
      <c r="S194" s="47">
        <v>0</v>
      </c>
      <c r="T194" s="10" t="e">
        <v>#N/A</v>
      </c>
      <c r="U194" s="58" t="e">
        <v>#N/A</v>
      </c>
      <c r="V194" s="25"/>
      <c r="W194" s="5"/>
    </row>
    <row r="195" spans="1:23" x14ac:dyDescent="0.25">
      <c r="A195" t="s">
        <v>402</v>
      </c>
      <c r="B195" s="4">
        <v>42825</v>
      </c>
      <c r="C195" s="5">
        <v>667.4</v>
      </c>
      <c r="D195" s="5">
        <v>581.4</v>
      </c>
      <c r="E195" s="5">
        <v>2773.4</v>
      </c>
      <c r="F195" s="5">
        <v>2018.8</v>
      </c>
      <c r="G195" s="5">
        <v>1309.2</v>
      </c>
      <c r="H195" s="5">
        <v>454.9</v>
      </c>
      <c r="I195" s="5">
        <v>92.4</v>
      </c>
      <c r="J195" s="5">
        <v>1289.5999999999999</v>
      </c>
      <c r="K195" s="5" t="e">
        <v>#N/A</v>
      </c>
      <c r="L195" s="5" t="e">
        <v>#N/A</v>
      </c>
      <c r="M195" s="5" t="e">
        <v>#N/A</v>
      </c>
      <c r="N195" s="75" t="e">
        <v>#N/A</v>
      </c>
      <c r="O195" s="5" t="e">
        <v>#N/A</v>
      </c>
      <c r="P195" s="10" t="e">
        <v>#N/A</v>
      </c>
      <c r="Q195" s="5">
        <v>17110.8</v>
      </c>
      <c r="R195" s="5">
        <v>3320.2</v>
      </c>
      <c r="S195" s="47">
        <v>0</v>
      </c>
      <c r="T195" s="10" t="e">
        <v>#N/A</v>
      </c>
      <c r="U195" s="58" t="e">
        <v>#N/A</v>
      </c>
      <c r="V195" s="25"/>
      <c r="W195" s="5"/>
    </row>
    <row r="196" spans="1:23" x14ac:dyDescent="0.25">
      <c r="A196" t="s">
        <v>460</v>
      </c>
      <c r="B196" s="4">
        <v>42916</v>
      </c>
      <c r="C196" s="5">
        <v>671.5</v>
      </c>
      <c r="D196" s="5">
        <v>577.4</v>
      </c>
      <c r="E196" s="5">
        <v>2777.8</v>
      </c>
      <c r="F196" s="5">
        <v>2007.9</v>
      </c>
      <c r="G196" s="5">
        <v>1321.3</v>
      </c>
      <c r="H196" s="5">
        <v>468.8</v>
      </c>
      <c r="I196" s="5">
        <v>88.6</v>
      </c>
      <c r="J196" s="5">
        <v>1299.3</v>
      </c>
      <c r="K196" s="5" t="e">
        <v>#N/A</v>
      </c>
      <c r="L196" s="5" t="e">
        <v>#N/A</v>
      </c>
      <c r="M196" s="5" t="e">
        <v>#N/A</v>
      </c>
      <c r="N196" s="75" t="e">
        <v>#N/A</v>
      </c>
      <c r="O196" s="5" t="e">
        <v>#N/A</v>
      </c>
      <c r="P196" s="10" t="e">
        <v>#N/A</v>
      </c>
      <c r="Q196" s="5">
        <v>17181.3</v>
      </c>
      <c r="R196" s="5">
        <v>3332.1</v>
      </c>
      <c r="S196" s="47">
        <v>0</v>
      </c>
      <c r="T196" s="10" t="e">
        <v>#N/A</v>
      </c>
      <c r="U196" s="58" t="e">
        <v>#N/A</v>
      </c>
      <c r="V196" s="25"/>
      <c r="W196" s="5"/>
    </row>
    <row r="197" spans="1:23" x14ac:dyDescent="0.25">
      <c r="A197" t="s">
        <v>462</v>
      </c>
      <c r="B197" s="4">
        <v>43008</v>
      </c>
      <c r="C197" s="5">
        <v>676.4</v>
      </c>
      <c r="D197" s="5">
        <v>583.4</v>
      </c>
      <c r="E197" s="5">
        <v>2798.5</v>
      </c>
      <c r="F197" s="5">
        <v>2058.1</v>
      </c>
      <c r="G197" s="5">
        <v>1331.4</v>
      </c>
      <c r="H197" s="5">
        <v>463.7</v>
      </c>
      <c r="I197" s="5">
        <v>76.5</v>
      </c>
      <c r="J197" s="5">
        <v>1314</v>
      </c>
      <c r="K197" s="5" t="e">
        <v>#N/A</v>
      </c>
      <c r="L197" s="5" t="e">
        <v>#N/A</v>
      </c>
      <c r="M197" s="5" t="e">
        <v>#N/A</v>
      </c>
      <c r="N197" s="75" t="e">
        <v>#N/A</v>
      </c>
      <c r="O197" s="5" t="e">
        <v>#N/A</v>
      </c>
      <c r="P197" s="10" t="e">
        <v>#N/A</v>
      </c>
      <c r="Q197" s="5">
        <v>17254.2</v>
      </c>
      <c r="R197" s="5">
        <v>3356.5</v>
      </c>
      <c r="S197" s="47">
        <v>0</v>
      </c>
      <c r="T197" s="10" t="e">
        <v>#N/A</v>
      </c>
      <c r="U197" s="58" t="e">
        <v>#N/A</v>
      </c>
      <c r="V197" s="25"/>
      <c r="W197" s="5"/>
    </row>
    <row r="198" spans="1:23" x14ac:dyDescent="0.25">
      <c r="A198" t="s">
        <v>465</v>
      </c>
      <c r="B198" s="4">
        <v>43100</v>
      </c>
      <c r="C198" s="5">
        <v>681.9</v>
      </c>
      <c r="D198" s="5">
        <v>590.79999999999995</v>
      </c>
      <c r="E198" s="5">
        <v>2812.6</v>
      </c>
      <c r="F198" s="5">
        <v>2109.6999999999998</v>
      </c>
      <c r="G198" s="5">
        <v>1358.4</v>
      </c>
      <c r="H198" s="5">
        <v>434.7</v>
      </c>
      <c r="I198" s="5">
        <v>76.5</v>
      </c>
      <c r="J198" s="5">
        <v>1329.5</v>
      </c>
      <c r="K198" s="5" t="e">
        <v>#N/A</v>
      </c>
      <c r="L198" s="5" t="e">
        <v>#N/A</v>
      </c>
      <c r="M198" s="5" t="e">
        <v>#N/A</v>
      </c>
      <c r="N198" s="75" t="e">
        <v>#N/A</v>
      </c>
      <c r="O198" s="5" t="e">
        <v>#N/A</v>
      </c>
      <c r="P198" s="10" t="e">
        <v>#N/A</v>
      </c>
      <c r="Q198" s="5">
        <v>17329.900000000001</v>
      </c>
      <c r="R198" s="5">
        <v>3406.6</v>
      </c>
      <c r="S198" s="47">
        <v>0</v>
      </c>
      <c r="T198" s="10" t="e">
        <v>#N/A</v>
      </c>
      <c r="U198" s="58" t="e">
        <v>#N/A</v>
      </c>
      <c r="V198" s="25"/>
      <c r="W198" s="5"/>
    </row>
    <row r="199" spans="1:23" x14ac:dyDescent="0.25">
      <c r="A199" t="s">
        <v>467</v>
      </c>
      <c r="B199" s="4">
        <v>43190</v>
      </c>
      <c r="C199" s="5">
        <v>685.8</v>
      </c>
      <c r="D199" s="5">
        <v>598.20000000000005</v>
      </c>
      <c r="E199" s="5">
        <v>2849.3</v>
      </c>
      <c r="F199" s="5">
        <v>2077.6</v>
      </c>
      <c r="G199" s="5">
        <v>1385.8</v>
      </c>
      <c r="H199" s="5">
        <v>321.3</v>
      </c>
      <c r="I199" s="5">
        <v>89.8</v>
      </c>
      <c r="J199" s="5">
        <v>1361.7</v>
      </c>
      <c r="K199" s="5" t="e">
        <v>#N/A</v>
      </c>
      <c r="L199" s="5" t="e">
        <v>#N/A</v>
      </c>
      <c r="M199" s="5" t="e">
        <v>#N/A</v>
      </c>
      <c r="N199" s="75" t="e">
        <v>#N/A</v>
      </c>
      <c r="O199" s="5" t="e">
        <v>#N/A</v>
      </c>
      <c r="P199" s="10" t="e">
        <v>#N/A</v>
      </c>
      <c r="Q199" s="5">
        <v>17411.400000000001</v>
      </c>
      <c r="R199" s="5">
        <v>3446.3</v>
      </c>
      <c r="S199" s="47">
        <v>0</v>
      </c>
      <c r="T199" s="10" t="e">
        <v>#N/A</v>
      </c>
      <c r="U199" s="58" t="e">
        <v>#N/A</v>
      </c>
      <c r="V199" s="25"/>
      <c r="W199" s="5"/>
    </row>
    <row r="200" spans="1:23" x14ac:dyDescent="0.25">
      <c r="A200" t="s">
        <v>474</v>
      </c>
      <c r="B200" s="4">
        <v>43281</v>
      </c>
      <c r="C200" s="5" t="e">
        <v>#N/A</v>
      </c>
      <c r="D200" s="5" t="e">
        <v>#N/A</v>
      </c>
      <c r="E200" s="5" t="e">
        <v>#N/A</v>
      </c>
      <c r="F200" s="5" t="e">
        <v>#N/A</v>
      </c>
      <c r="G200" s="5" t="e">
        <v>#N/A</v>
      </c>
      <c r="H200" s="5" t="e">
        <v>#N/A</v>
      </c>
      <c r="I200" s="5" t="e">
        <v>#N/A</v>
      </c>
      <c r="J200" s="5" t="e">
        <v>#N/A</v>
      </c>
      <c r="K200" s="5" t="e">
        <v>#N/A</v>
      </c>
      <c r="L200" s="5" t="e">
        <v>#N/A</v>
      </c>
      <c r="M200" s="5" t="e">
        <v>#N/A</v>
      </c>
      <c r="N200" s="75" t="e">
        <v>#N/A</v>
      </c>
      <c r="O200" s="5" t="e">
        <v>#N/A</v>
      </c>
      <c r="P200" s="10" t="e">
        <v>#N/A</v>
      </c>
      <c r="Q200" s="5">
        <v>17496.400000000001</v>
      </c>
      <c r="R200" s="5" t="e">
        <v>#N/A</v>
      </c>
      <c r="S200" s="47">
        <v>0</v>
      </c>
      <c r="T200" s="81" t="e">
        <v>#N/A</v>
      </c>
      <c r="U200" s="81" t="e">
        <v>#N/A</v>
      </c>
      <c r="V200" s="25"/>
      <c r="W200" s="5"/>
    </row>
    <row r="201" spans="1:23" x14ac:dyDescent="0.25">
      <c r="E201" s="5"/>
      <c r="F201" s="5"/>
      <c r="G201" s="5"/>
      <c r="U201" s="57"/>
      <c r="V201" s="25"/>
      <c r="W201" s="5"/>
    </row>
    <row r="202" spans="1:23" x14ac:dyDescent="0.25">
      <c r="G202" s="5"/>
      <c r="U202" s="57"/>
      <c r="V202" s="25"/>
      <c r="W202" s="5"/>
    </row>
    <row r="203" spans="1:23" x14ac:dyDescent="0.25">
      <c r="G203" s="5"/>
      <c r="U203" s="57"/>
      <c r="V203" s="25"/>
      <c r="W203" s="5"/>
    </row>
    <row r="204" spans="1:23" x14ac:dyDescent="0.25">
      <c r="U204" s="57"/>
      <c r="V204" s="25"/>
      <c r="W204" s="5"/>
    </row>
    <row r="205" spans="1:23" x14ac:dyDescent="0.25">
      <c r="U205" s="57"/>
      <c r="V205" s="25"/>
      <c r="W205" s="5"/>
    </row>
    <row r="206" spans="1:23" x14ac:dyDescent="0.25">
      <c r="U206" s="57"/>
      <c r="V206" s="25"/>
      <c r="W206" s="5"/>
    </row>
    <row r="207" spans="1:23" x14ac:dyDescent="0.25">
      <c r="U207" s="57"/>
      <c r="V207" s="25"/>
      <c r="W207" s="5"/>
    </row>
    <row r="208" spans="1:23" x14ac:dyDescent="0.25">
      <c r="U208" s="57"/>
      <c r="V208" s="25"/>
      <c r="W208" s="5"/>
    </row>
    <row r="209" spans="21:23" x14ac:dyDescent="0.25">
      <c r="U209" s="57"/>
      <c r="V209" s="25"/>
      <c r="W209" s="5"/>
    </row>
    <row r="210" spans="21:23" x14ac:dyDescent="0.25">
      <c r="U210" s="57"/>
      <c r="V210" s="25"/>
      <c r="W210" s="5"/>
    </row>
    <row r="211" spans="21:23" x14ac:dyDescent="0.25">
      <c r="U211" s="57"/>
      <c r="V211" s="25"/>
      <c r="W211" s="5"/>
    </row>
    <row r="212" spans="21:23" x14ac:dyDescent="0.25">
      <c r="U212" s="57"/>
      <c r="V212" s="25"/>
      <c r="W212" s="5"/>
    </row>
    <row r="213" spans="21:23" x14ac:dyDescent="0.25">
      <c r="U213" s="57"/>
      <c r="V213" s="25"/>
      <c r="W213" s="5"/>
    </row>
    <row r="214" spans="21:23" x14ac:dyDescent="0.25">
      <c r="U214" s="57"/>
      <c r="V214" s="25"/>
      <c r="W214" s="5"/>
    </row>
    <row r="215" spans="21:23" x14ac:dyDescent="0.25">
      <c r="U215" s="57"/>
      <c r="V215" s="25"/>
      <c r="W215" s="5"/>
    </row>
    <row r="216" spans="21:23" x14ac:dyDescent="0.25">
      <c r="U216" s="57"/>
      <c r="V216" s="25"/>
      <c r="W216" s="5"/>
    </row>
    <row r="217" spans="21:23" x14ac:dyDescent="0.25">
      <c r="U217" s="57"/>
      <c r="V217" s="25"/>
      <c r="W217" s="5"/>
    </row>
    <row r="218" spans="21:23" x14ac:dyDescent="0.25">
      <c r="U218" s="57"/>
      <c r="V218" s="25"/>
      <c r="W218" s="5"/>
    </row>
    <row r="219" spans="21:23" x14ac:dyDescent="0.25">
      <c r="U219" s="57"/>
      <c r="V219" s="25"/>
      <c r="W219" s="5"/>
    </row>
    <row r="220" spans="21:23" x14ac:dyDescent="0.25">
      <c r="U220" s="57"/>
      <c r="V220" s="25"/>
      <c r="W220" s="5"/>
    </row>
    <row r="221" spans="21:23" x14ac:dyDescent="0.25">
      <c r="U221" s="57"/>
      <c r="V221" s="25"/>
      <c r="W221" s="5"/>
    </row>
    <row r="222" spans="21:23" x14ac:dyDescent="0.25">
      <c r="U222" s="57"/>
      <c r="V222" s="25"/>
      <c r="W222" s="5"/>
    </row>
    <row r="223" spans="21:23" x14ac:dyDescent="0.25">
      <c r="U223" s="57"/>
      <c r="V223" s="25"/>
      <c r="W223" s="5"/>
    </row>
    <row r="224" spans="21:23" x14ac:dyDescent="0.25">
      <c r="U224" s="57"/>
      <c r="V224" s="25"/>
      <c r="W224" s="5"/>
    </row>
    <row r="225" spans="21:23" x14ac:dyDescent="0.25">
      <c r="U225" s="57"/>
      <c r="V225" s="25"/>
      <c r="W225" s="5"/>
    </row>
    <row r="226" spans="21:23" x14ac:dyDescent="0.25">
      <c r="U226" s="57"/>
      <c r="V226" s="25"/>
      <c r="W226" s="5"/>
    </row>
    <row r="227" spans="21:23" x14ac:dyDescent="0.25">
      <c r="U227" s="57"/>
      <c r="V227" s="25"/>
      <c r="W227" s="5"/>
    </row>
    <row r="228" spans="21:23" x14ac:dyDescent="0.25">
      <c r="U228" s="57"/>
      <c r="V228" s="25"/>
      <c r="W228" s="5"/>
    </row>
    <row r="229" spans="21:23" x14ac:dyDescent="0.25">
      <c r="U229" s="57"/>
      <c r="V229" s="25"/>
      <c r="W229" s="5"/>
    </row>
    <row r="230" spans="21:23" x14ac:dyDescent="0.25">
      <c r="U230" s="57"/>
      <c r="V230" s="25"/>
      <c r="W230" s="5"/>
    </row>
    <row r="231" spans="21:23" x14ac:dyDescent="0.25">
      <c r="U231" s="57"/>
      <c r="V231" s="25"/>
      <c r="W231" s="5"/>
    </row>
    <row r="232" spans="21:23" x14ac:dyDescent="0.25">
      <c r="U232" s="57"/>
      <c r="V232" s="25"/>
      <c r="W232" s="5"/>
    </row>
    <row r="233" spans="21:23" x14ac:dyDescent="0.25">
      <c r="U233" s="57"/>
      <c r="V233" s="25"/>
      <c r="W233" s="5"/>
    </row>
    <row r="234" spans="21:23" x14ac:dyDescent="0.25">
      <c r="U234" s="57"/>
      <c r="V234" s="25"/>
      <c r="W234" s="5"/>
    </row>
    <row r="235" spans="21:23" x14ac:dyDescent="0.25">
      <c r="U235" s="57"/>
      <c r="V235" s="25"/>
      <c r="W235" s="5"/>
    </row>
    <row r="236" spans="21:23" x14ac:dyDescent="0.25">
      <c r="U236" s="57"/>
      <c r="V236" s="25"/>
      <c r="W236" s="5"/>
    </row>
    <row r="237" spans="21:23" x14ac:dyDescent="0.25">
      <c r="U237" s="57"/>
      <c r="V237" s="25"/>
      <c r="W237" s="5"/>
    </row>
    <row r="238" spans="21:23" x14ac:dyDescent="0.25">
      <c r="U238" s="57"/>
      <c r="V238" s="25"/>
      <c r="W238" s="5"/>
    </row>
    <row r="239" spans="21:23" x14ac:dyDescent="0.25">
      <c r="U239" s="57"/>
      <c r="V239" s="25"/>
      <c r="W239" s="5"/>
    </row>
    <row r="240" spans="21:23" x14ac:dyDescent="0.25">
      <c r="U240" s="57"/>
      <c r="V240" s="25"/>
      <c r="W240" s="5"/>
    </row>
    <row r="241" spans="21:23" x14ac:dyDescent="0.25">
      <c r="U241" s="57"/>
      <c r="V241" s="25"/>
      <c r="W241" s="5"/>
    </row>
    <row r="242" spans="21:23" x14ac:dyDescent="0.25">
      <c r="U242" s="57"/>
      <c r="V242" s="25"/>
      <c r="W242" s="5"/>
    </row>
    <row r="243" spans="21:23" x14ac:dyDescent="0.25">
      <c r="U243" s="57"/>
      <c r="V243" s="25"/>
      <c r="W243" s="5"/>
    </row>
    <row r="244" spans="21:23" x14ac:dyDescent="0.25">
      <c r="U244" s="57"/>
      <c r="V244" s="25"/>
      <c r="W244" s="5"/>
    </row>
    <row r="245" spans="21:23" x14ac:dyDescent="0.25">
      <c r="U245" s="57"/>
      <c r="V245" s="25"/>
      <c r="W245" s="5"/>
    </row>
    <row r="246" spans="21:23" x14ac:dyDescent="0.25">
      <c r="U246" s="57"/>
      <c r="V246" s="25"/>
      <c r="W246" s="5"/>
    </row>
    <row r="247" spans="21:23" x14ac:dyDescent="0.25">
      <c r="U247" s="57"/>
      <c r="V247" s="25"/>
      <c r="W247" s="5"/>
    </row>
    <row r="248" spans="21:23" x14ac:dyDescent="0.25">
      <c r="U248" s="57"/>
      <c r="V248" s="25"/>
      <c r="W248" s="5"/>
    </row>
    <row r="249" spans="21:23" x14ac:dyDescent="0.25">
      <c r="U249" s="57"/>
      <c r="V249" s="25"/>
      <c r="W249" s="5"/>
    </row>
    <row r="250" spans="21:23" x14ac:dyDescent="0.25">
      <c r="U250" s="57"/>
      <c r="V250" s="25"/>
      <c r="W250" s="5"/>
    </row>
    <row r="251" spans="21:23" x14ac:dyDescent="0.25">
      <c r="U251" s="57"/>
      <c r="V251" s="25"/>
      <c r="W251" s="5"/>
    </row>
    <row r="252" spans="21:23" x14ac:dyDescent="0.25">
      <c r="U252" s="57"/>
      <c r="V252" s="25"/>
      <c r="W252" s="5"/>
    </row>
    <row r="253" spans="21:23" x14ac:dyDescent="0.25">
      <c r="U253" s="57"/>
      <c r="V253" s="25"/>
      <c r="W253" s="5"/>
    </row>
    <row r="254" spans="21:23" x14ac:dyDescent="0.25">
      <c r="U254" s="57"/>
      <c r="V254" s="25"/>
      <c r="W254" s="5"/>
    </row>
    <row r="255" spans="21:23" x14ac:dyDescent="0.25">
      <c r="U255" s="57"/>
      <c r="V255" s="25"/>
      <c r="W255" s="5"/>
    </row>
    <row r="256" spans="21:23" x14ac:dyDescent="0.25">
      <c r="U256" s="57"/>
      <c r="V256" s="25"/>
      <c r="W256" s="5"/>
    </row>
    <row r="257" spans="21:23" x14ac:dyDescent="0.25">
      <c r="U257" s="57"/>
      <c r="V257" s="25"/>
      <c r="W257" s="5"/>
    </row>
    <row r="258" spans="21:23" x14ac:dyDescent="0.25">
      <c r="U258" s="57"/>
      <c r="V258" s="25"/>
      <c r="W258" s="5"/>
    </row>
    <row r="259" spans="21:23" x14ac:dyDescent="0.25">
      <c r="U259" s="57"/>
      <c r="V259" s="25"/>
      <c r="W259" s="5"/>
    </row>
    <row r="260" spans="21:23" x14ac:dyDescent="0.25">
      <c r="U260" s="57"/>
      <c r="V260" s="25"/>
      <c r="W260" s="5"/>
    </row>
    <row r="261" spans="21:23" x14ac:dyDescent="0.25">
      <c r="U261" s="57"/>
      <c r="V261" s="25"/>
      <c r="W261" s="5"/>
    </row>
    <row r="262" spans="21:23" x14ac:dyDescent="0.25">
      <c r="U262" s="57"/>
      <c r="V262" s="25"/>
      <c r="W262" s="5"/>
    </row>
    <row r="263" spans="21:23" x14ac:dyDescent="0.25">
      <c r="U263" s="57"/>
      <c r="V263" s="25"/>
      <c r="W263" s="5"/>
    </row>
    <row r="264" spans="21:23" x14ac:dyDescent="0.25">
      <c r="U264" s="57"/>
      <c r="V264" s="25"/>
      <c r="W264" s="5"/>
    </row>
    <row r="265" spans="21:23" x14ac:dyDescent="0.25">
      <c r="U265" s="57"/>
      <c r="V265" s="25"/>
      <c r="W265" s="5"/>
    </row>
    <row r="266" spans="21:23" x14ac:dyDescent="0.25">
      <c r="U266" s="57"/>
      <c r="V266" s="25"/>
    </row>
    <row r="267" spans="21:23" x14ac:dyDescent="0.25">
      <c r="U267" s="57"/>
      <c r="V267" s="25"/>
    </row>
    <row r="268" spans="21:23" x14ac:dyDescent="0.25">
      <c r="U268" s="57"/>
      <c r="V268" s="25"/>
    </row>
    <row r="269" spans="21:23" x14ac:dyDescent="0.25">
      <c r="U269" s="57"/>
      <c r="V269" s="25"/>
    </row>
    <row r="270" spans="21:23" x14ac:dyDescent="0.25">
      <c r="U270" s="57"/>
      <c r="V270" s="25"/>
    </row>
    <row r="271" spans="21:23" x14ac:dyDescent="0.25">
      <c r="U271" s="57"/>
      <c r="V271" s="25"/>
    </row>
    <row r="272" spans="21:23" x14ac:dyDescent="0.25">
      <c r="U272" s="57"/>
      <c r="V272" s="25"/>
    </row>
    <row r="273" spans="21:22" x14ac:dyDescent="0.25">
      <c r="U273" s="57"/>
      <c r="V273" s="25"/>
    </row>
    <row r="274" spans="21:22" x14ac:dyDescent="0.25">
      <c r="U274" s="57"/>
      <c r="V274" s="25"/>
    </row>
    <row r="275" spans="21:22" x14ac:dyDescent="0.25">
      <c r="U275" s="57"/>
      <c r="V275" s="25"/>
    </row>
    <row r="276" spans="21:22" x14ac:dyDescent="0.25">
      <c r="U276" s="57"/>
      <c r="V276" s="25"/>
    </row>
    <row r="277" spans="21:22" x14ac:dyDescent="0.25">
      <c r="U277" s="57"/>
      <c r="V277" s="25"/>
    </row>
    <row r="278" spans="21:22" x14ac:dyDescent="0.25">
      <c r="U278" s="57"/>
      <c r="V278" s="25"/>
    </row>
    <row r="279" spans="21:22" x14ac:dyDescent="0.25">
      <c r="U279" s="57"/>
      <c r="V279" s="25"/>
    </row>
    <row r="280" spans="21:22" x14ac:dyDescent="0.25">
      <c r="U280" s="57"/>
      <c r="V280" s="25"/>
    </row>
    <row r="281" spans="21:22" x14ac:dyDescent="0.25">
      <c r="U281" s="57"/>
      <c r="V281" s="25"/>
    </row>
    <row r="282" spans="21:22" x14ac:dyDescent="0.25">
      <c r="U282" s="57"/>
      <c r="V282" s="25"/>
    </row>
    <row r="283" spans="21:22" x14ac:dyDescent="0.25">
      <c r="U283" s="57"/>
      <c r="V283" s="25"/>
    </row>
    <row r="284" spans="21:22" x14ac:dyDescent="0.25">
      <c r="U284" s="57"/>
      <c r="V284" s="25"/>
    </row>
    <row r="285" spans="21:22" x14ac:dyDescent="0.25">
      <c r="U285" s="57"/>
      <c r="V285" s="25"/>
    </row>
    <row r="286" spans="21:22" x14ac:dyDescent="0.25">
      <c r="U286" s="57"/>
      <c r="V286" s="25"/>
    </row>
    <row r="287" spans="21:22" x14ac:dyDescent="0.25">
      <c r="U287" s="57"/>
      <c r="V287" s="25"/>
    </row>
    <row r="288" spans="21:22" x14ac:dyDescent="0.25">
      <c r="U288" s="57"/>
      <c r="V288" s="25"/>
    </row>
    <row r="289" spans="21:22" x14ac:dyDescent="0.25">
      <c r="U289" s="57"/>
      <c r="V289" s="25"/>
    </row>
    <row r="290" spans="21:22" x14ac:dyDescent="0.25">
      <c r="U290" s="57"/>
      <c r="V290" s="25"/>
    </row>
    <row r="291" spans="21:22" x14ac:dyDescent="0.25">
      <c r="U291" s="57"/>
      <c r="V291" s="25"/>
    </row>
    <row r="292" spans="21:22" x14ac:dyDescent="0.25">
      <c r="U292" s="57"/>
      <c r="V292" s="25"/>
    </row>
    <row r="293" spans="21:22" x14ac:dyDescent="0.25">
      <c r="U293" s="57"/>
      <c r="V293" s="25"/>
    </row>
    <row r="294" spans="21:22" x14ac:dyDescent="0.25">
      <c r="U294" s="57"/>
      <c r="V294" s="25"/>
    </row>
    <row r="295" spans="21:22" x14ac:dyDescent="0.25">
      <c r="U295" s="57"/>
      <c r="V295" s="25"/>
    </row>
    <row r="296" spans="21:22" x14ac:dyDescent="0.25">
      <c r="U296" s="57"/>
      <c r="V296" s="25"/>
    </row>
    <row r="297" spans="21:22" x14ac:dyDescent="0.25">
      <c r="U297" s="57"/>
      <c r="V297" s="25"/>
    </row>
    <row r="298" spans="21:22" x14ac:dyDescent="0.25">
      <c r="U298" s="57"/>
      <c r="V298" s="25"/>
    </row>
    <row r="299" spans="21:22" x14ac:dyDescent="0.25">
      <c r="U299" s="57"/>
      <c r="V299" s="25"/>
    </row>
    <row r="300" spans="21:22" x14ac:dyDescent="0.25">
      <c r="U300" s="57"/>
      <c r="V300" s="25"/>
    </row>
    <row r="301" spans="21:22" x14ac:dyDescent="0.25">
      <c r="U301" s="57"/>
      <c r="V301" s="25"/>
    </row>
    <row r="302" spans="21:22" x14ac:dyDescent="0.25">
      <c r="U302" s="57"/>
      <c r="V302" s="25"/>
    </row>
    <row r="303" spans="21:22" x14ac:dyDescent="0.25">
      <c r="U303" s="59"/>
      <c r="V303" s="26"/>
    </row>
    <row r="304" spans="21:22" x14ac:dyDescent="0.25">
      <c r="U304" s="59"/>
      <c r="V304" s="26"/>
    </row>
    <row r="305" spans="21:22" x14ac:dyDescent="0.25">
      <c r="U305" s="59"/>
      <c r="V305" s="26"/>
    </row>
    <row r="306" spans="21:22" x14ac:dyDescent="0.25">
      <c r="U306" s="59"/>
      <c r="V306" s="26"/>
    </row>
    <row r="307" spans="21:22" x14ac:dyDescent="0.25">
      <c r="U307" s="60"/>
      <c r="V307" s="27"/>
    </row>
  </sheetData>
  <hyperlinks>
    <hyperlink ref="N2" r:id="rId1"/>
    <hyperlink ref="L2" r:id="rId2"/>
    <hyperlink ref="M2" r:id="rId3"/>
    <hyperlink ref="O2" r:id="rId4"/>
    <hyperlink ref="K2" r:id="rId5"/>
    <hyperlink ref="H2" r:id="rId6"/>
    <hyperlink ref="G2" r:id="rId7"/>
    <hyperlink ref="C2" r:id="rId8"/>
    <hyperlink ref="D2" r:id="rId9"/>
    <hyperlink ref="E2" r:id="rId10"/>
    <hyperlink ref="P2" r:id="rId11"/>
    <hyperlink ref="J2" r:id="rId12"/>
    <hyperlink ref="Q2" r:id="rId13"/>
    <hyperlink ref="R2" r:id="rId14"/>
    <hyperlink ref="I2" r:id="rId15"/>
    <hyperlink ref="S2" r:id="rId16"/>
    <hyperlink ref="T2" r:id="rId17"/>
    <hyperlink ref="U2" r:id="rId18"/>
  </hyperlinks>
  <pageMargins left="0.7" right="0.7" top="0.75" bottom="0.75" header="0.3" footer="0.3"/>
  <pageSetup orientation="portrait" horizontalDpi="1200" verticalDpi="1200" r:id="rId1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X115"/>
  <sheetViews>
    <sheetView zoomScale="85" zoomScaleNormal="85" workbookViewId="0">
      <pane xSplit="2" ySplit="10" topLeftCell="GJ41" activePane="bottomRight" state="frozen"/>
      <selection pane="topRight" activeCell="C1" sqref="C1"/>
      <selection pane="bottomLeft" activeCell="A11" sqref="A11"/>
      <selection pane="bottomRight" activeCell="GN59" sqref="GN59"/>
    </sheetView>
  </sheetViews>
  <sheetFormatPr defaultRowHeight="15" x14ac:dyDescent="0.25"/>
  <cols>
    <col min="1" max="1" width="55.85546875" style="7" customWidth="1"/>
    <col min="2" max="2" width="48.28515625" bestFit="1" customWidth="1"/>
    <col min="3" max="120" width="13.28515625" customWidth="1"/>
    <col min="121" max="134" width="14.140625" customWidth="1"/>
    <col min="135" max="206" width="11" customWidth="1"/>
  </cols>
  <sheetData>
    <row r="1" spans="1:206" x14ac:dyDescent="0.25">
      <c r="A1" s="16"/>
      <c r="B1" s="28"/>
      <c r="C1" s="21" t="s">
        <v>165</v>
      </c>
      <c r="D1" s="21" t="s">
        <v>164</v>
      </c>
      <c r="E1" s="21" t="s">
        <v>163</v>
      </c>
      <c r="F1" s="22" t="s">
        <v>162</v>
      </c>
    </row>
    <row r="2" spans="1:206" x14ac:dyDescent="0.25">
      <c r="A2" s="36" t="s">
        <v>237</v>
      </c>
      <c r="B2" s="17" t="s">
        <v>238</v>
      </c>
      <c r="C2" s="37"/>
      <c r="D2" s="37"/>
      <c r="E2" s="37"/>
      <c r="F2" s="38"/>
    </row>
    <row r="3" spans="1:206" x14ac:dyDescent="0.25">
      <c r="A3" s="23" t="s">
        <v>27</v>
      </c>
      <c r="B3" s="17" t="s">
        <v>214</v>
      </c>
      <c r="C3" s="17">
        <v>0.9</v>
      </c>
      <c r="D3" s="17"/>
      <c r="E3" s="17"/>
      <c r="F3" s="18"/>
    </row>
    <row r="4" spans="1:206" x14ac:dyDescent="0.25">
      <c r="A4" s="23" t="s">
        <v>26</v>
      </c>
      <c r="B4" s="17" t="s">
        <v>214</v>
      </c>
      <c r="C4" s="17">
        <v>0.9</v>
      </c>
      <c r="D4" s="17"/>
      <c r="E4" s="17"/>
      <c r="F4" s="18"/>
    </row>
    <row r="5" spans="1:206" x14ac:dyDescent="0.25">
      <c r="A5" s="23" t="s">
        <v>28</v>
      </c>
      <c r="B5" s="17" t="s">
        <v>215</v>
      </c>
      <c r="C5" s="17">
        <v>-0.6</v>
      </c>
      <c r="D5" s="17">
        <v>0.2</v>
      </c>
      <c r="E5" s="17">
        <v>0.2</v>
      </c>
      <c r="F5" s="18">
        <v>0.6</v>
      </c>
    </row>
    <row r="6" spans="1:206" ht="15.75" thickBot="1" x14ac:dyDescent="0.3">
      <c r="A6" s="24" t="s">
        <v>223</v>
      </c>
      <c r="B6" s="19" t="s">
        <v>222</v>
      </c>
      <c r="C6" s="19">
        <v>-0.4</v>
      </c>
      <c r="D6" s="19"/>
      <c r="E6" s="19"/>
      <c r="F6" s="20"/>
    </row>
    <row r="9" spans="1:206" x14ac:dyDescent="0.25">
      <c r="C9" s="4">
        <v>25658</v>
      </c>
      <c r="D9" s="4">
        <v>25749</v>
      </c>
      <c r="E9" s="4">
        <v>25841</v>
      </c>
      <c r="F9" s="4">
        <v>25933</v>
      </c>
      <c r="G9" s="4">
        <v>26023</v>
      </c>
      <c r="H9" s="4">
        <v>26114</v>
      </c>
      <c r="I9" s="4">
        <v>26206</v>
      </c>
      <c r="J9" s="4">
        <v>26298</v>
      </c>
      <c r="K9" s="4">
        <v>26389</v>
      </c>
      <c r="L9" s="4">
        <v>26480</v>
      </c>
      <c r="M9" s="4">
        <v>26572</v>
      </c>
      <c r="N9" s="4">
        <v>26664</v>
      </c>
      <c r="O9" s="4">
        <v>26754</v>
      </c>
      <c r="P9" s="4">
        <v>26845</v>
      </c>
      <c r="Q9" s="4">
        <v>26937</v>
      </c>
      <c r="R9" s="4">
        <v>27029</v>
      </c>
      <c r="S9" s="4">
        <v>27119</v>
      </c>
      <c r="T9" s="4">
        <v>27210</v>
      </c>
      <c r="U9" s="4">
        <v>27302</v>
      </c>
      <c r="V9" s="4">
        <v>27394</v>
      </c>
      <c r="W9" s="4">
        <v>27484</v>
      </c>
      <c r="X9" s="4">
        <v>27575</v>
      </c>
      <c r="Y9" s="4">
        <v>27667</v>
      </c>
      <c r="Z9" s="4">
        <v>27759</v>
      </c>
      <c r="AA9" s="4">
        <v>27850</v>
      </c>
      <c r="AB9" s="4">
        <v>27941</v>
      </c>
      <c r="AC9" s="4">
        <v>28033</v>
      </c>
      <c r="AD9" s="4">
        <v>28125</v>
      </c>
      <c r="AE9" s="4">
        <v>28215</v>
      </c>
      <c r="AF9" s="4">
        <v>28306</v>
      </c>
      <c r="AG9" s="4">
        <v>28398</v>
      </c>
      <c r="AH9" s="4">
        <v>28490</v>
      </c>
      <c r="AI9" s="4">
        <v>28580</v>
      </c>
      <c r="AJ9" s="4">
        <v>28671</v>
      </c>
      <c r="AK9" s="4">
        <v>28763</v>
      </c>
      <c r="AL9" s="4">
        <v>28855</v>
      </c>
      <c r="AM9" s="4">
        <v>28945</v>
      </c>
      <c r="AN9" s="4">
        <v>29036</v>
      </c>
      <c r="AO9" s="4">
        <v>29128</v>
      </c>
      <c r="AP9" s="4">
        <v>29220</v>
      </c>
      <c r="AQ9" s="4">
        <v>29311</v>
      </c>
      <c r="AR9" s="4">
        <v>29402</v>
      </c>
      <c r="AS9" s="4">
        <v>29494</v>
      </c>
      <c r="AT9" s="4">
        <v>29586</v>
      </c>
      <c r="AU9" s="4">
        <v>29676</v>
      </c>
      <c r="AV9" s="4">
        <v>29767</v>
      </c>
      <c r="AW9" s="4">
        <v>29859</v>
      </c>
      <c r="AX9" s="4">
        <v>29951</v>
      </c>
      <c r="AY9" s="4">
        <v>30041</v>
      </c>
      <c r="AZ9" s="4">
        <v>30132</v>
      </c>
      <c r="BA9" s="4">
        <v>30224</v>
      </c>
      <c r="BB9" s="4">
        <v>30316</v>
      </c>
      <c r="BC9" s="4">
        <v>30406</v>
      </c>
      <c r="BD9" s="4">
        <v>30497</v>
      </c>
      <c r="BE9" s="4">
        <v>30589</v>
      </c>
      <c r="BF9" s="4">
        <v>30681</v>
      </c>
      <c r="BG9" s="4">
        <v>30772</v>
      </c>
      <c r="BH9" s="4">
        <v>30863</v>
      </c>
      <c r="BI9" s="4">
        <v>30955</v>
      </c>
      <c r="BJ9" s="4">
        <v>31047</v>
      </c>
      <c r="BK9" s="4">
        <v>31137</v>
      </c>
      <c r="BL9" s="4">
        <v>31228</v>
      </c>
      <c r="BM9" s="4">
        <v>31320</v>
      </c>
      <c r="BN9" s="4">
        <v>31412</v>
      </c>
      <c r="BO9" s="4">
        <v>31502</v>
      </c>
      <c r="BP9" s="4">
        <v>31593</v>
      </c>
      <c r="BQ9" s="4">
        <v>31685</v>
      </c>
      <c r="BR9" s="4">
        <v>31777</v>
      </c>
      <c r="BS9" s="4">
        <v>31867</v>
      </c>
      <c r="BT9" s="4">
        <v>31958</v>
      </c>
      <c r="BU9" s="4">
        <v>32050</v>
      </c>
      <c r="BV9" s="4">
        <v>32142</v>
      </c>
      <c r="BW9" s="4">
        <v>32233</v>
      </c>
      <c r="BX9" s="4">
        <v>32324</v>
      </c>
      <c r="BY9" s="4">
        <v>32416</v>
      </c>
      <c r="BZ9" s="4">
        <v>32508</v>
      </c>
      <c r="CA9" s="4">
        <v>32598</v>
      </c>
      <c r="CB9" s="4">
        <v>32689</v>
      </c>
      <c r="CC9" s="4">
        <v>32781</v>
      </c>
      <c r="CD9" s="4">
        <v>32873</v>
      </c>
      <c r="CE9" s="4">
        <v>32963</v>
      </c>
      <c r="CF9" s="4">
        <v>33054</v>
      </c>
      <c r="CG9" s="4">
        <v>33146</v>
      </c>
      <c r="CH9" s="4">
        <v>33238</v>
      </c>
      <c r="CI9" s="4">
        <v>33328</v>
      </c>
      <c r="CJ9" s="4">
        <v>33419</v>
      </c>
      <c r="CK9" s="4">
        <v>33511</v>
      </c>
      <c r="CL9" s="4">
        <v>33603</v>
      </c>
      <c r="CM9" s="4">
        <v>33694</v>
      </c>
      <c r="CN9" s="4">
        <v>33785</v>
      </c>
      <c r="CO9" s="4">
        <v>33877</v>
      </c>
      <c r="CP9" s="4">
        <v>33969</v>
      </c>
      <c r="CQ9" s="4">
        <v>34059</v>
      </c>
      <c r="CR9" s="4">
        <v>34150</v>
      </c>
      <c r="CS9" s="4">
        <v>34242</v>
      </c>
      <c r="CT9" s="4">
        <v>34334</v>
      </c>
      <c r="CU9" s="4">
        <v>34424</v>
      </c>
      <c r="CV9" s="4">
        <v>34515</v>
      </c>
      <c r="CW9" s="4">
        <v>34607</v>
      </c>
      <c r="CX9" s="4">
        <v>34699</v>
      </c>
      <c r="CY9" s="4">
        <v>34789</v>
      </c>
      <c r="CZ9" s="4">
        <v>34880</v>
      </c>
      <c r="DA9" s="4">
        <v>34972</v>
      </c>
      <c r="DB9" s="4">
        <v>35064</v>
      </c>
      <c r="DC9" s="4">
        <v>35155</v>
      </c>
      <c r="DD9" s="4">
        <v>35246</v>
      </c>
      <c r="DE9" s="4">
        <v>35338</v>
      </c>
      <c r="DF9" s="4">
        <v>35430</v>
      </c>
      <c r="DG9" s="4">
        <v>35520</v>
      </c>
      <c r="DH9" s="4">
        <v>35611</v>
      </c>
      <c r="DI9" s="4">
        <v>35703</v>
      </c>
      <c r="DJ9" s="4">
        <v>35795</v>
      </c>
      <c r="DK9" s="4">
        <v>35885</v>
      </c>
      <c r="DL9" s="4">
        <v>35976</v>
      </c>
      <c r="DM9" s="4">
        <v>36068</v>
      </c>
      <c r="DN9" s="4">
        <v>36160</v>
      </c>
      <c r="DO9" s="4">
        <v>36250</v>
      </c>
      <c r="DP9" s="4">
        <v>36341</v>
      </c>
      <c r="DQ9" s="4">
        <v>36433</v>
      </c>
      <c r="DR9" s="4">
        <v>36525</v>
      </c>
      <c r="DS9" s="4">
        <v>36616</v>
      </c>
      <c r="DT9" s="4">
        <v>36707</v>
      </c>
      <c r="DU9" s="4">
        <v>36799</v>
      </c>
      <c r="DV9" s="4">
        <v>36891</v>
      </c>
      <c r="DW9" s="4">
        <v>36981</v>
      </c>
      <c r="DX9" s="4">
        <v>37072</v>
      </c>
      <c r="DY9" s="4">
        <v>37164</v>
      </c>
      <c r="DZ9" s="4">
        <v>37256</v>
      </c>
      <c r="EA9" s="4">
        <v>37346</v>
      </c>
      <c r="EB9" s="4">
        <v>37437</v>
      </c>
      <c r="EC9" s="4">
        <v>37529</v>
      </c>
      <c r="ED9" s="4">
        <v>37621</v>
      </c>
      <c r="EE9" s="4">
        <v>37711</v>
      </c>
      <c r="EF9" s="4">
        <v>37802</v>
      </c>
      <c r="EG9" s="4">
        <v>37894</v>
      </c>
      <c r="EH9" s="4">
        <v>37986</v>
      </c>
      <c r="EI9" s="4">
        <v>38077</v>
      </c>
      <c r="EJ9" s="4">
        <v>38168</v>
      </c>
      <c r="EK9" s="4">
        <v>38260</v>
      </c>
      <c r="EL9" s="4">
        <v>38352</v>
      </c>
      <c r="EM9" s="4">
        <v>38442</v>
      </c>
      <c r="EN9" s="4">
        <v>38533</v>
      </c>
      <c r="EO9" s="4">
        <v>38625</v>
      </c>
      <c r="EP9" s="4">
        <v>38717</v>
      </c>
      <c r="EQ9" s="4">
        <v>38807</v>
      </c>
      <c r="ER9" s="4">
        <v>38898</v>
      </c>
      <c r="ES9" s="4">
        <v>38990</v>
      </c>
      <c r="ET9" s="4">
        <v>39082</v>
      </c>
      <c r="EU9" s="4">
        <v>39172</v>
      </c>
      <c r="EV9" s="4">
        <v>39263</v>
      </c>
      <c r="EW9" s="4">
        <v>39355</v>
      </c>
      <c r="EX9" s="4">
        <v>39447</v>
      </c>
      <c r="EY9" s="4">
        <v>39538</v>
      </c>
      <c r="EZ9" s="4">
        <v>39629</v>
      </c>
      <c r="FA9" s="4">
        <v>39721</v>
      </c>
      <c r="FB9" s="4">
        <v>39813</v>
      </c>
      <c r="FC9" s="4">
        <v>39903</v>
      </c>
      <c r="FD9" s="4">
        <v>39994</v>
      </c>
      <c r="FE9" s="4">
        <v>40086</v>
      </c>
      <c r="FF9" s="4">
        <v>40178</v>
      </c>
      <c r="FG9" s="4">
        <v>40268</v>
      </c>
      <c r="FH9" s="4">
        <v>40359</v>
      </c>
      <c r="FI9" s="4">
        <v>40451</v>
      </c>
      <c r="FJ9" s="4">
        <v>40543</v>
      </c>
      <c r="FK9" s="4">
        <v>40633</v>
      </c>
      <c r="FL9" s="4">
        <v>40724</v>
      </c>
      <c r="FM9" s="4">
        <v>40816</v>
      </c>
      <c r="FN9" s="4">
        <v>40908</v>
      </c>
      <c r="FO9" s="4">
        <v>40999</v>
      </c>
      <c r="FP9" s="4">
        <v>41090</v>
      </c>
      <c r="FQ9" s="4">
        <v>41182</v>
      </c>
      <c r="FR9" s="4">
        <v>41274</v>
      </c>
      <c r="FS9" s="4">
        <v>41364</v>
      </c>
      <c r="FT9" s="4">
        <v>41455</v>
      </c>
      <c r="FU9" s="4">
        <v>41547</v>
      </c>
      <c r="FV9" s="4">
        <v>41639</v>
      </c>
      <c r="FW9" s="4">
        <v>41729</v>
      </c>
      <c r="FX9" s="4">
        <v>41820</v>
      </c>
      <c r="FY9" s="4">
        <v>41912</v>
      </c>
      <c r="FZ9" s="4">
        <v>42004</v>
      </c>
      <c r="GA9" s="4">
        <v>42094</v>
      </c>
      <c r="GB9" s="4">
        <v>42185</v>
      </c>
      <c r="GC9" s="4">
        <v>42277</v>
      </c>
      <c r="GD9" s="4">
        <v>42369</v>
      </c>
      <c r="GE9" s="4">
        <v>42460</v>
      </c>
      <c r="GF9" s="4">
        <v>42551</v>
      </c>
      <c r="GG9" s="4">
        <v>42643</v>
      </c>
      <c r="GH9" s="4">
        <v>42735</v>
      </c>
      <c r="GI9" s="4">
        <v>42825</v>
      </c>
      <c r="GJ9" s="4">
        <v>42916</v>
      </c>
      <c r="GK9" s="4">
        <v>43008</v>
      </c>
      <c r="GL9" s="4">
        <v>43100</v>
      </c>
      <c r="GM9" s="4">
        <v>43190</v>
      </c>
      <c r="GN9" s="4">
        <v>43281</v>
      </c>
      <c r="GO9" s="4">
        <v>43373</v>
      </c>
      <c r="GP9" s="4">
        <v>43465</v>
      </c>
      <c r="GQ9" s="4">
        <v>43555</v>
      </c>
      <c r="GR9" s="4">
        <v>43646</v>
      </c>
      <c r="GS9" s="4">
        <v>43738</v>
      </c>
      <c r="GT9" s="4">
        <v>43830</v>
      </c>
      <c r="GU9" s="4">
        <v>43921</v>
      </c>
      <c r="GV9" s="4">
        <v>44012</v>
      </c>
      <c r="GW9" s="4"/>
      <c r="GX9" s="4"/>
    </row>
    <row r="10" spans="1:206" s="3" customFormat="1" x14ac:dyDescent="0.25">
      <c r="A10" s="11" t="s">
        <v>245</v>
      </c>
      <c r="B10" s="3" t="s">
        <v>342</v>
      </c>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c r="FC10" s="9"/>
      <c r="FD10" s="9"/>
      <c r="FE10" s="9"/>
      <c r="FF10" s="9"/>
      <c r="FG10" s="9"/>
      <c r="FH10" s="9"/>
      <c r="FI10" s="9"/>
      <c r="FJ10" s="9"/>
      <c r="FK10" s="9"/>
      <c r="FL10" s="9"/>
      <c r="FM10" s="9"/>
      <c r="FN10" s="9"/>
      <c r="FO10" s="9"/>
      <c r="FP10" s="9"/>
      <c r="FQ10" s="9"/>
      <c r="FR10" s="9"/>
      <c r="FS10" s="9"/>
      <c r="FT10" s="9"/>
      <c r="FU10" s="9"/>
      <c r="FV10" s="9"/>
      <c r="FW10" s="9"/>
      <c r="FX10" s="9"/>
    </row>
    <row r="11" spans="1:206" x14ac:dyDescent="0.25">
      <c r="A11" s="7" t="s">
        <v>177</v>
      </c>
      <c r="B11" s="8" t="s">
        <v>13</v>
      </c>
      <c r="C11">
        <f>INDEX(HaverPull!$B:$XZ,MATCH(Calculations!C$9,HaverPull!$B:$B,0),MATCH(Calculations!$B11,HaverPull!$B$1:$XZ$1,0))</f>
        <v>7</v>
      </c>
      <c r="D11">
        <f>INDEX(HaverPull!$B:$XZ,MATCH(Calculations!D$9,HaverPull!$B:$B,0),MATCH(Calculations!$B11,HaverPull!$B$1:$XZ$1,0))</f>
        <v>7.2</v>
      </c>
      <c r="E11">
        <f>INDEX(HaverPull!$B:$XZ,MATCH(Calculations!E$9,HaverPull!$B:$B,0),MATCH(Calculations!$B11,HaverPull!$B$1:$XZ$1,0))</f>
        <v>7.3</v>
      </c>
      <c r="F11">
        <f>INDEX(HaverPull!$B:$XZ,MATCH(Calculations!F$9,HaverPull!$B:$B,0),MATCH(Calculations!$B11,HaverPull!$B$1:$XZ$1,0))</f>
        <v>7.5</v>
      </c>
      <c r="G11">
        <f>INDEX(HaverPull!$B:$XZ,MATCH(Calculations!G$9,HaverPull!$B:$B,0),MATCH(Calculations!$B11,HaverPull!$B$1:$XZ$1,0))</f>
        <v>7.8</v>
      </c>
      <c r="H11">
        <f>INDEX(HaverPull!$B:$XZ,MATCH(Calculations!H$9,HaverPull!$B:$B,0),MATCH(Calculations!$B11,HaverPull!$B$1:$XZ$1,0))</f>
        <v>8</v>
      </c>
      <c r="I11">
        <f>INDEX(HaverPull!$B:$XZ,MATCH(Calculations!I$9,HaverPull!$B:$B,0),MATCH(Calculations!$B11,HaverPull!$B$1:$XZ$1,0))</f>
        <v>8.1</v>
      </c>
      <c r="J11">
        <f>INDEX(HaverPull!$B:$XZ,MATCH(Calculations!J$9,HaverPull!$B:$B,0),MATCH(Calculations!$B11,HaverPull!$B$1:$XZ$1,0))</f>
        <v>8.3000000000000007</v>
      </c>
      <c r="K11">
        <f>INDEX(HaverPull!$B:$XZ,MATCH(Calculations!K$9,HaverPull!$B:$B,0),MATCH(Calculations!$B11,HaverPull!$B$1:$XZ$1,0))</f>
        <v>8.5</v>
      </c>
      <c r="L11">
        <f>INDEX(HaverPull!$B:$XZ,MATCH(Calculations!L$9,HaverPull!$B:$B,0),MATCH(Calculations!$B11,HaverPull!$B$1:$XZ$1,0))</f>
        <v>8.6999999999999993</v>
      </c>
      <c r="M11">
        <f>INDEX(HaverPull!$B:$XZ,MATCH(Calculations!M$9,HaverPull!$B:$B,0),MATCH(Calculations!$B11,HaverPull!$B$1:$XZ$1,0))</f>
        <v>8.9</v>
      </c>
      <c r="N11">
        <f>INDEX(HaverPull!$B:$XZ,MATCH(Calculations!N$9,HaverPull!$B:$B,0),MATCH(Calculations!$B11,HaverPull!$B$1:$XZ$1,0))</f>
        <v>9.1999999999999993</v>
      </c>
      <c r="O11">
        <f>INDEX(HaverPull!$B:$XZ,MATCH(Calculations!O$9,HaverPull!$B:$B,0),MATCH(Calculations!$B11,HaverPull!$B$1:$XZ$1,0))</f>
        <v>9.5</v>
      </c>
      <c r="P11">
        <f>INDEX(HaverPull!$B:$XZ,MATCH(Calculations!P$9,HaverPull!$B:$B,0),MATCH(Calculations!$B11,HaverPull!$B$1:$XZ$1,0))</f>
        <v>10</v>
      </c>
      <c r="Q11">
        <f>INDEX(HaverPull!$B:$XZ,MATCH(Calculations!Q$9,HaverPull!$B:$B,0),MATCH(Calculations!$B11,HaverPull!$B$1:$XZ$1,0))</f>
        <v>10.5</v>
      </c>
      <c r="R11">
        <f>INDEX(HaverPull!$B:$XZ,MATCH(Calculations!R$9,HaverPull!$B:$B,0),MATCH(Calculations!$B11,HaverPull!$B$1:$XZ$1,0))</f>
        <v>11</v>
      </c>
      <c r="S11">
        <f>INDEX(HaverPull!$B:$XZ,MATCH(Calculations!S$9,HaverPull!$B:$B,0),MATCH(Calculations!$B11,HaverPull!$B$1:$XZ$1,0))</f>
        <v>11.7</v>
      </c>
      <c r="T11">
        <f>INDEX(HaverPull!$B:$XZ,MATCH(Calculations!T$9,HaverPull!$B:$B,0),MATCH(Calculations!$B11,HaverPull!$B$1:$XZ$1,0))</f>
        <v>12.4</v>
      </c>
      <c r="U11">
        <f>INDEX(HaverPull!$B:$XZ,MATCH(Calculations!U$9,HaverPull!$B:$B,0),MATCH(Calculations!$B11,HaverPull!$B$1:$XZ$1,0))</f>
        <v>13.1</v>
      </c>
      <c r="V11">
        <f>INDEX(HaverPull!$B:$XZ,MATCH(Calculations!V$9,HaverPull!$B:$B,0),MATCH(Calculations!$B11,HaverPull!$B$1:$XZ$1,0))</f>
        <v>13.8</v>
      </c>
      <c r="W11">
        <f>INDEX(HaverPull!$B:$XZ,MATCH(Calculations!W$9,HaverPull!$B:$B,0),MATCH(Calculations!$B11,HaverPull!$B$1:$XZ$1,0))</f>
        <v>14.5</v>
      </c>
      <c r="X11">
        <f>INDEX(HaverPull!$B:$XZ,MATCH(Calculations!X$9,HaverPull!$B:$B,0),MATCH(Calculations!$B11,HaverPull!$B$1:$XZ$1,0))</f>
        <v>15.2</v>
      </c>
      <c r="Y11">
        <f>INDEX(HaverPull!$B:$XZ,MATCH(Calculations!Y$9,HaverPull!$B:$B,0),MATCH(Calculations!$B11,HaverPull!$B$1:$XZ$1,0))</f>
        <v>16</v>
      </c>
      <c r="Z11">
        <f>INDEX(HaverPull!$B:$XZ,MATCH(Calculations!Z$9,HaverPull!$B:$B,0),MATCH(Calculations!$B11,HaverPull!$B$1:$XZ$1,0))</f>
        <v>16.8</v>
      </c>
      <c r="AA11">
        <f>INDEX(HaverPull!$B:$XZ,MATCH(Calculations!AA$9,HaverPull!$B:$B,0),MATCH(Calculations!$B11,HaverPull!$B$1:$XZ$1,0))</f>
        <v>17.600000000000001</v>
      </c>
      <c r="AB11">
        <f>INDEX(HaverPull!$B:$XZ,MATCH(Calculations!AB$9,HaverPull!$B:$B,0),MATCH(Calculations!$B11,HaverPull!$B$1:$XZ$1,0))</f>
        <v>18.399999999999999</v>
      </c>
      <c r="AC11">
        <f>INDEX(HaverPull!$B:$XZ,MATCH(Calculations!AC$9,HaverPull!$B:$B,0),MATCH(Calculations!$B11,HaverPull!$B$1:$XZ$1,0))</f>
        <v>19.2</v>
      </c>
      <c r="AD11">
        <f>INDEX(HaverPull!$B:$XZ,MATCH(Calculations!AD$9,HaverPull!$B:$B,0),MATCH(Calculations!$B11,HaverPull!$B$1:$XZ$1,0))</f>
        <v>20</v>
      </c>
      <c r="AE11">
        <f>INDEX(HaverPull!$B:$XZ,MATCH(Calculations!AE$9,HaverPull!$B:$B,0),MATCH(Calculations!$B11,HaverPull!$B$1:$XZ$1,0))</f>
        <v>20.9</v>
      </c>
      <c r="AF11">
        <f>INDEX(HaverPull!$B:$XZ,MATCH(Calculations!AF$9,HaverPull!$B:$B,0),MATCH(Calculations!$B11,HaverPull!$B$1:$XZ$1,0))</f>
        <v>21.7</v>
      </c>
      <c r="AG11">
        <f>INDEX(HaverPull!$B:$XZ,MATCH(Calculations!AG$9,HaverPull!$B:$B,0),MATCH(Calculations!$B11,HaverPull!$B$1:$XZ$1,0))</f>
        <v>22.5</v>
      </c>
      <c r="AH11">
        <f>INDEX(HaverPull!$B:$XZ,MATCH(Calculations!AH$9,HaverPull!$B:$B,0),MATCH(Calculations!$B11,HaverPull!$B$1:$XZ$1,0))</f>
        <v>23.3</v>
      </c>
      <c r="AI11">
        <f>INDEX(HaverPull!$B:$XZ,MATCH(Calculations!AI$9,HaverPull!$B:$B,0),MATCH(Calculations!$B11,HaverPull!$B$1:$XZ$1,0))</f>
        <v>24.2</v>
      </c>
      <c r="AJ11">
        <f>INDEX(HaverPull!$B:$XZ,MATCH(Calculations!AJ$9,HaverPull!$B:$B,0),MATCH(Calculations!$B11,HaverPull!$B$1:$XZ$1,0))</f>
        <v>25</v>
      </c>
      <c r="AK11">
        <f>INDEX(HaverPull!$B:$XZ,MATCH(Calculations!AK$9,HaverPull!$B:$B,0),MATCH(Calculations!$B11,HaverPull!$B$1:$XZ$1,0))</f>
        <v>26</v>
      </c>
      <c r="AL11">
        <f>INDEX(HaverPull!$B:$XZ,MATCH(Calculations!AL$9,HaverPull!$B:$B,0),MATCH(Calculations!$B11,HaverPull!$B$1:$XZ$1,0))</f>
        <v>27</v>
      </c>
      <c r="AM11">
        <f>INDEX(HaverPull!$B:$XZ,MATCH(Calculations!AM$9,HaverPull!$B:$B,0),MATCH(Calculations!$B11,HaverPull!$B$1:$XZ$1,0))</f>
        <v>28</v>
      </c>
      <c r="AN11">
        <f>INDEX(HaverPull!$B:$XZ,MATCH(Calculations!AN$9,HaverPull!$B:$B,0),MATCH(Calculations!$B11,HaverPull!$B$1:$XZ$1,0))</f>
        <v>29.2</v>
      </c>
      <c r="AO11">
        <f>INDEX(HaverPull!$B:$XZ,MATCH(Calculations!AO$9,HaverPull!$B:$B,0),MATCH(Calculations!$B11,HaverPull!$B$1:$XZ$1,0))</f>
        <v>30.5</v>
      </c>
      <c r="AP11">
        <f>INDEX(HaverPull!$B:$XZ,MATCH(Calculations!AP$9,HaverPull!$B:$B,0),MATCH(Calculations!$B11,HaverPull!$B$1:$XZ$1,0))</f>
        <v>32</v>
      </c>
      <c r="AQ11">
        <f>INDEX(HaverPull!$B:$XZ,MATCH(Calculations!AQ$9,HaverPull!$B:$B,0),MATCH(Calculations!$B11,HaverPull!$B$1:$XZ$1,0))</f>
        <v>33.6</v>
      </c>
      <c r="AR11">
        <f>INDEX(HaverPull!$B:$XZ,MATCH(Calculations!AR$9,HaverPull!$B:$B,0),MATCH(Calculations!$B11,HaverPull!$B$1:$XZ$1,0))</f>
        <v>35.299999999999997</v>
      </c>
      <c r="AS11">
        <f>INDEX(HaverPull!$B:$XZ,MATCH(Calculations!AS$9,HaverPull!$B:$B,0),MATCH(Calculations!$B11,HaverPull!$B$1:$XZ$1,0))</f>
        <v>37</v>
      </c>
      <c r="AT11">
        <f>INDEX(HaverPull!$B:$XZ,MATCH(Calculations!AT$9,HaverPull!$B:$B,0),MATCH(Calculations!$B11,HaverPull!$B$1:$XZ$1,0))</f>
        <v>38.799999999999997</v>
      </c>
      <c r="AU11">
        <f>INDEX(HaverPull!$B:$XZ,MATCH(Calculations!AU$9,HaverPull!$B:$B,0),MATCH(Calculations!$B11,HaverPull!$B$1:$XZ$1,0))</f>
        <v>40.700000000000003</v>
      </c>
      <c r="AV11">
        <f>INDEX(HaverPull!$B:$XZ,MATCH(Calculations!AV$9,HaverPull!$B:$B,0),MATCH(Calculations!$B11,HaverPull!$B$1:$XZ$1,0))</f>
        <v>42.6</v>
      </c>
      <c r="AW11">
        <f>INDEX(HaverPull!$B:$XZ,MATCH(Calculations!AW$9,HaverPull!$B:$B,0),MATCH(Calculations!$B11,HaverPull!$B$1:$XZ$1,0))</f>
        <v>44.4</v>
      </c>
      <c r="AX11">
        <f>INDEX(HaverPull!$B:$XZ,MATCH(Calculations!AX$9,HaverPull!$B:$B,0),MATCH(Calculations!$B11,HaverPull!$B$1:$XZ$1,0))</f>
        <v>46.3</v>
      </c>
      <c r="AY11">
        <f>INDEX(HaverPull!$B:$XZ,MATCH(Calculations!AY$9,HaverPull!$B:$B,0),MATCH(Calculations!$B11,HaverPull!$B$1:$XZ$1,0))</f>
        <v>48.2</v>
      </c>
      <c r="AZ11">
        <f>INDEX(HaverPull!$B:$XZ,MATCH(Calculations!AZ$9,HaverPull!$B:$B,0),MATCH(Calculations!$B11,HaverPull!$B$1:$XZ$1,0))</f>
        <v>50.1</v>
      </c>
      <c r="BA11">
        <f>INDEX(HaverPull!$B:$XZ,MATCH(Calculations!BA$9,HaverPull!$B:$B,0),MATCH(Calculations!$B11,HaverPull!$B$1:$XZ$1,0))</f>
        <v>51.8</v>
      </c>
      <c r="BB11">
        <f>INDEX(HaverPull!$B:$XZ,MATCH(Calculations!BB$9,HaverPull!$B:$B,0),MATCH(Calculations!$B11,HaverPull!$B$1:$XZ$1,0))</f>
        <v>53.6</v>
      </c>
      <c r="BC11">
        <f>INDEX(HaverPull!$B:$XZ,MATCH(Calculations!BC$9,HaverPull!$B:$B,0),MATCH(Calculations!$B11,HaverPull!$B$1:$XZ$1,0))</f>
        <v>55.2</v>
      </c>
      <c r="BD11">
        <f>INDEX(HaverPull!$B:$XZ,MATCH(Calculations!BD$9,HaverPull!$B:$B,0),MATCH(Calculations!$B11,HaverPull!$B$1:$XZ$1,0))</f>
        <v>56.9</v>
      </c>
      <c r="BE11">
        <f>INDEX(HaverPull!$B:$XZ,MATCH(Calculations!BE$9,HaverPull!$B:$B,0),MATCH(Calculations!$B11,HaverPull!$B$1:$XZ$1,0))</f>
        <v>58.7</v>
      </c>
      <c r="BF11">
        <f>INDEX(HaverPull!$B:$XZ,MATCH(Calculations!BF$9,HaverPull!$B:$B,0),MATCH(Calculations!$B11,HaverPull!$B$1:$XZ$1,0))</f>
        <v>60.4</v>
      </c>
      <c r="BG11">
        <f>INDEX(HaverPull!$B:$XZ,MATCH(Calculations!BG$9,HaverPull!$B:$B,0),MATCH(Calculations!$B11,HaverPull!$B$1:$XZ$1,0))</f>
        <v>62.5</v>
      </c>
      <c r="BH11">
        <f>INDEX(HaverPull!$B:$XZ,MATCH(Calculations!BH$9,HaverPull!$B:$B,0),MATCH(Calculations!$B11,HaverPull!$B$1:$XZ$1,0))</f>
        <v>64.099999999999994</v>
      </c>
      <c r="BI11">
        <f>INDEX(HaverPull!$B:$XZ,MATCH(Calculations!BI$9,HaverPull!$B:$B,0),MATCH(Calculations!$B11,HaverPull!$B$1:$XZ$1,0))</f>
        <v>65.599999999999994</v>
      </c>
      <c r="BJ11">
        <f>INDEX(HaverPull!$B:$XZ,MATCH(Calculations!BJ$9,HaverPull!$B:$B,0),MATCH(Calculations!$B11,HaverPull!$B$1:$XZ$1,0))</f>
        <v>66.900000000000006</v>
      </c>
      <c r="BK11">
        <f>INDEX(HaverPull!$B:$XZ,MATCH(Calculations!BK$9,HaverPull!$B:$B,0),MATCH(Calculations!$B11,HaverPull!$B$1:$XZ$1,0))</f>
        <v>67.900000000000006</v>
      </c>
      <c r="BL11">
        <f>INDEX(HaverPull!$B:$XZ,MATCH(Calculations!BL$9,HaverPull!$B:$B,0),MATCH(Calculations!$B11,HaverPull!$B$1:$XZ$1,0))</f>
        <v>69.099999999999994</v>
      </c>
      <c r="BM11">
        <f>INDEX(HaverPull!$B:$XZ,MATCH(Calculations!BM$9,HaverPull!$B:$B,0),MATCH(Calculations!$B11,HaverPull!$B$1:$XZ$1,0))</f>
        <v>70.3</v>
      </c>
      <c r="BN11">
        <f>INDEX(HaverPull!$B:$XZ,MATCH(Calculations!BN$9,HaverPull!$B:$B,0),MATCH(Calculations!$B11,HaverPull!$B$1:$XZ$1,0))</f>
        <v>71.599999999999994</v>
      </c>
      <c r="BO11">
        <f>INDEX(HaverPull!$B:$XZ,MATCH(Calculations!BO$9,HaverPull!$B:$B,0),MATCH(Calculations!$B11,HaverPull!$B$1:$XZ$1,0))</f>
        <v>73</v>
      </c>
      <c r="BP11">
        <f>INDEX(HaverPull!$B:$XZ,MATCH(Calculations!BP$9,HaverPull!$B:$B,0),MATCH(Calculations!$B11,HaverPull!$B$1:$XZ$1,0))</f>
        <v>74.5</v>
      </c>
      <c r="BQ11">
        <f>INDEX(HaverPull!$B:$XZ,MATCH(Calculations!BQ$9,HaverPull!$B:$B,0),MATCH(Calculations!$B11,HaverPull!$B$1:$XZ$1,0))</f>
        <v>76</v>
      </c>
      <c r="BR11">
        <f>INDEX(HaverPull!$B:$XZ,MATCH(Calculations!BR$9,HaverPull!$B:$B,0),MATCH(Calculations!$B11,HaverPull!$B$1:$XZ$1,0))</f>
        <v>77.599999999999994</v>
      </c>
      <c r="BS11">
        <f>INDEX(HaverPull!$B:$XZ,MATCH(Calculations!BS$9,HaverPull!$B:$B,0),MATCH(Calculations!$B11,HaverPull!$B$1:$XZ$1,0))</f>
        <v>79.599999999999994</v>
      </c>
      <c r="BT11">
        <f>INDEX(HaverPull!$B:$XZ,MATCH(Calculations!BT$9,HaverPull!$B:$B,0),MATCH(Calculations!$B11,HaverPull!$B$1:$XZ$1,0))</f>
        <v>81.099999999999994</v>
      </c>
      <c r="BU11">
        <f>INDEX(HaverPull!$B:$XZ,MATCH(Calculations!BU$9,HaverPull!$B:$B,0),MATCH(Calculations!$B11,HaverPull!$B$1:$XZ$1,0))</f>
        <v>82.3</v>
      </c>
      <c r="BV11">
        <f>INDEX(HaverPull!$B:$XZ,MATCH(Calculations!BV$9,HaverPull!$B:$B,0),MATCH(Calculations!$B11,HaverPull!$B$1:$XZ$1,0))</f>
        <v>83.3</v>
      </c>
      <c r="BW11">
        <f>INDEX(HaverPull!$B:$XZ,MATCH(Calculations!BW$9,HaverPull!$B:$B,0),MATCH(Calculations!$B11,HaverPull!$B$1:$XZ$1,0))</f>
        <v>83.4</v>
      </c>
      <c r="BX11">
        <f>INDEX(HaverPull!$B:$XZ,MATCH(Calculations!BX$9,HaverPull!$B:$B,0),MATCH(Calculations!$B11,HaverPull!$B$1:$XZ$1,0))</f>
        <v>85</v>
      </c>
      <c r="BY11">
        <f>INDEX(HaverPull!$B:$XZ,MATCH(Calculations!BY$9,HaverPull!$B:$B,0),MATCH(Calculations!$B11,HaverPull!$B$1:$XZ$1,0))</f>
        <v>87</v>
      </c>
      <c r="BZ11">
        <f>INDEX(HaverPull!$B:$XZ,MATCH(Calculations!BZ$9,HaverPull!$B:$B,0),MATCH(Calculations!$B11,HaverPull!$B$1:$XZ$1,0))</f>
        <v>89.7</v>
      </c>
      <c r="CA11">
        <f>INDEX(HaverPull!$B:$XZ,MATCH(Calculations!CA$9,HaverPull!$B:$B,0),MATCH(Calculations!$B11,HaverPull!$B$1:$XZ$1,0))</f>
        <v>93.8</v>
      </c>
      <c r="CB11">
        <f>INDEX(HaverPull!$B:$XZ,MATCH(Calculations!CB$9,HaverPull!$B:$B,0),MATCH(Calculations!$B11,HaverPull!$B$1:$XZ$1,0))</f>
        <v>96.9</v>
      </c>
      <c r="CC11">
        <f>INDEX(HaverPull!$B:$XZ,MATCH(Calculations!CC$9,HaverPull!$B:$B,0),MATCH(Calculations!$B11,HaverPull!$B$1:$XZ$1,0))</f>
        <v>99.7</v>
      </c>
      <c r="CD11">
        <f>INDEX(HaverPull!$B:$XZ,MATCH(Calculations!CD$9,HaverPull!$B:$B,0),MATCH(Calculations!$B11,HaverPull!$B$1:$XZ$1,0))</f>
        <v>102.3</v>
      </c>
      <c r="CE11">
        <f>INDEX(HaverPull!$B:$XZ,MATCH(Calculations!CE$9,HaverPull!$B:$B,0),MATCH(Calculations!$B11,HaverPull!$B$1:$XZ$1,0))</f>
        <v>104.3</v>
      </c>
      <c r="CF11">
        <f>INDEX(HaverPull!$B:$XZ,MATCH(Calculations!CF$9,HaverPull!$B:$B,0),MATCH(Calculations!$B11,HaverPull!$B$1:$XZ$1,0))</f>
        <v>106.5</v>
      </c>
      <c r="CG11">
        <f>INDEX(HaverPull!$B:$XZ,MATCH(Calculations!CG$9,HaverPull!$B:$B,0),MATCH(Calculations!$B11,HaverPull!$B$1:$XZ$1,0))</f>
        <v>108.7</v>
      </c>
      <c r="CH11">
        <f>INDEX(HaverPull!$B:$XZ,MATCH(Calculations!CH$9,HaverPull!$B:$B,0),MATCH(Calculations!$B11,HaverPull!$B$1:$XZ$1,0))</f>
        <v>111</v>
      </c>
      <c r="CI11">
        <f>INDEX(HaverPull!$B:$XZ,MATCH(Calculations!CI$9,HaverPull!$B:$B,0),MATCH(Calculations!$B11,HaverPull!$B$1:$XZ$1,0))</f>
        <v>112.9</v>
      </c>
      <c r="CJ11">
        <f>INDEX(HaverPull!$B:$XZ,MATCH(Calculations!CJ$9,HaverPull!$B:$B,0),MATCH(Calculations!$B11,HaverPull!$B$1:$XZ$1,0))</f>
        <v>115.7</v>
      </c>
      <c r="CK11">
        <f>INDEX(HaverPull!$B:$XZ,MATCH(Calculations!CK$9,HaverPull!$B:$B,0),MATCH(Calculations!$B11,HaverPull!$B$1:$XZ$1,0))</f>
        <v>118.9</v>
      </c>
      <c r="CL11">
        <f>INDEX(HaverPull!$B:$XZ,MATCH(Calculations!CL$9,HaverPull!$B:$B,0),MATCH(Calculations!$B11,HaverPull!$B$1:$XZ$1,0))</f>
        <v>122.5</v>
      </c>
      <c r="CM11">
        <f>INDEX(HaverPull!$B:$XZ,MATCH(Calculations!CM$9,HaverPull!$B:$B,0),MATCH(Calculations!$B11,HaverPull!$B$1:$XZ$1,0))</f>
        <v>127.2</v>
      </c>
      <c r="CN11">
        <f>INDEX(HaverPull!$B:$XZ,MATCH(Calculations!CN$9,HaverPull!$B:$B,0),MATCH(Calculations!$B11,HaverPull!$B$1:$XZ$1,0))</f>
        <v>131</v>
      </c>
      <c r="CO11">
        <f>INDEX(HaverPull!$B:$XZ,MATCH(Calculations!CO$9,HaverPull!$B:$B,0),MATCH(Calculations!$B11,HaverPull!$B$1:$XZ$1,0))</f>
        <v>134.5</v>
      </c>
      <c r="CP11">
        <f>INDEX(HaverPull!$B:$XZ,MATCH(Calculations!CP$9,HaverPull!$B:$B,0),MATCH(Calculations!$B11,HaverPull!$B$1:$XZ$1,0))</f>
        <v>137.69999999999999</v>
      </c>
      <c r="CQ11">
        <f>INDEX(HaverPull!$B:$XZ,MATCH(Calculations!CQ$9,HaverPull!$B:$B,0),MATCH(Calculations!$B11,HaverPull!$B$1:$XZ$1,0))</f>
        <v>143.4</v>
      </c>
      <c r="CR11">
        <f>INDEX(HaverPull!$B:$XZ,MATCH(Calculations!CR$9,HaverPull!$B:$B,0),MATCH(Calculations!$B11,HaverPull!$B$1:$XZ$1,0))</f>
        <v>144.69999999999999</v>
      </c>
      <c r="CS11">
        <f>INDEX(HaverPull!$B:$XZ,MATCH(Calculations!CS$9,HaverPull!$B:$B,0),MATCH(Calculations!$B11,HaverPull!$B$1:$XZ$1,0))</f>
        <v>147.5</v>
      </c>
      <c r="CT11">
        <f>INDEX(HaverPull!$B:$XZ,MATCH(Calculations!CT$9,HaverPull!$B:$B,0),MATCH(Calculations!$B11,HaverPull!$B$1:$XZ$1,0))</f>
        <v>151.6</v>
      </c>
      <c r="CU11">
        <f>INDEX(HaverPull!$B:$XZ,MATCH(Calculations!CU$9,HaverPull!$B:$B,0),MATCH(Calculations!$B11,HaverPull!$B$1:$XZ$1,0))</f>
        <v>156.9</v>
      </c>
      <c r="CV11">
        <f>INDEX(HaverPull!$B:$XZ,MATCH(Calculations!CV$9,HaverPull!$B:$B,0),MATCH(Calculations!$B11,HaverPull!$B$1:$XZ$1,0))</f>
        <v>162.19999999999999</v>
      </c>
      <c r="CW11">
        <f>INDEX(HaverPull!$B:$XZ,MATCH(Calculations!CW$9,HaverPull!$B:$B,0),MATCH(Calculations!$B11,HaverPull!$B$1:$XZ$1,0))</f>
        <v>167.1</v>
      </c>
      <c r="CX11">
        <f>INDEX(HaverPull!$B:$XZ,MATCH(Calculations!CX$9,HaverPull!$B:$B,0),MATCH(Calculations!$B11,HaverPull!$B$1:$XZ$1,0))</f>
        <v>171.6</v>
      </c>
      <c r="CY11">
        <f>INDEX(HaverPull!$B:$XZ,MATCH(Calculations!CY$9,HaverPull!$B:$B,0),MATCH(Calculations!$B11,HaverPull!$B$1:$XZ$1,0))</f>
        <v>175.7</v>
      </c>
      <c r="CZ11">
        <f>INDEX(HaverPull!$B:$XZ,MATCH(Calculations!CZ$9,HaverPull!$B:$B,0),MATCH(Calculations!$B11,HaverPull!$B$1:$XZ$1,0))</f>
        <v>179.6</v>
      </c>
      <c r="DA11">
        <f>INDEX(HaverPull!$B:$XZ,MATCH(Calculations!DA$9,HaverPull!$B:$B,0),MATCH(Calculations!$B11,HaverPull!$B$1:$XZ$1,0))</f>
        <v>183.2</v>
      </c>
      <c r="DB11">
        <f>INDEX(HaverPull!$B:$XZ,MATCH(Calculations!DB$9,HaverPull!$B:$B,0),MATCH(Calculations!$B11,HaverPull!$B$1:$XZ$1,0))</f>
        <v>186.5</v>
      </c>
      <c r="DC11">
        <f>INDEX(HaverPull!$B:$XZ,MATCH(Calculations!DC$9,HaverPull!$B:$B,0),MATCH(Calculations!$B11,HaverPull!$B$1:$XZ$1,0))</f>
        <v>189.6</v>
      </c>
      <c r="DD11">
        <f>INDEX(HaverPull!$B:$XZ,MATCH(Calculations!DD$9,HaverPull!$B:$B,0),MATCH(Calculations!$B11,HaverPull!$B$1:$XZ$1,0))</f>
        <v>192.9</v>
      </c>
      <c r="DE11">
        <f>INDEX(HaverPull!$B:$XZ,MATCH(Calculations!DE$9,HaverPull!$B:$B,0),MATCH(Calculations!$B11,HaverPull!$B$1:$XZ$1,0))</f>
        <v>196.5</v>
      </c>
      <c r="DF11">
        <f>INDEX(HaverPull!$B:$XZ,MATCH(Calculations!DF$9,HaverPull!$B:$B,0),MATCH(Calculations!$B11,HaverPull!$B$1:$XZ$1,0))</f>
        <v>200.4</v>
      </c>
      <c r="DG11">
        <f>INDEX(HaverPull!$B:$XZ,MATCH(Calculations!DG$9,HaverPull!$B:$B,0),MATCH(Calculations!$B11,HaverPull!$B$1:$XZ$1,0))</f>
        <v>204.4</v>
      </c>
      <c r="DH11">
        <f>INDEX(HaverPull!$B:$XZ,MATCH(Calculations!DH$9,HaverPull!$B:$B,0),MATCH(Calculations!$B11,HaverPull!$B$1:$XZ$1,0))</f>
        <v>207.1</v>
      </c>
      <c r="DI11">
        <f>INDEX(HaverPull!$B:$XZ,MATCH(Calculations!DI$9,HaverPull!$B:$B,0),MATCH(Calculations!$B11,HaverPull!$B$1:$XZ$1,0))</f>
        <v>208.3</v>
      </c>
      <c r="DJ11">
        <f>INDEX(HaverPull!$B:$XZ,MATCH(Calculations!DJ$9,HaverPull!$B:$B,0),MATCH(Calculations!$B11,HaverPull!$B$1:$XZ$1,0))</f>
        <v>207.9</v>
      </c>
      <c r="DK11">
        <f>INDEX(HaverPull!$B:$XZ,MATCH(Calculations!DK$9,HaverPull!$B:$B,0),MATCH(Calculations!$B11,HaverPull!$B$1:$XZ$1,0))</f>
        <v>206.4</v>
      </c>
      <c r="DL11">
        <f>INDEX(HaverPull!$B:$XZ,MATCH(Calculations!DL$9,HaverPull!$B:$B,0),MATCH(Calculations!$B11,HaverPull!$B$1:$XZ$1,0))</f>
        <v>205.3</v>
      </c>
      <c r="DM11">
        <f>INDEX(HaverPull!$B:$XZ,MATCH(Calculations!DM$9,HaverPull!$B:$B,0),MATCH(Calculations!$B11,HaverPull!$B$1:$XZ$1,0))</f>
        <v>205</v>
      </c>
      <c r="DN11">
        <f>INDEX(HaverPull!$B:$XZ,MATCH(Calculations!DN$9,HaverPull!$B:$B,0),MATCH(Calculations!$B11,HaverPull!$B$1:$XZ$1,0))</f>
        <v>205.5</v>
      </c>
      <c r="DO11">
        <f>INDEX(HaverPull!$B:$XZ,MATCH(Calculations!DO$9,HaverPull!$B:$B,0),MATCH(Calculations!$B11,HaverPull!$B$1:$XZ$1,0))</f>
        <v>206.6</v>
      </c>
      <c r="DP11">
        <f>INDEX(HaverPull!$B:$XZ,MATCH(Calculations!DP$9,HaverPull!$B:$B,0),MATCH(Calculations!$B11,HaverPull!$B$1:$XZ$1,0))</f>
        <v>207.9</v>
      </c>
      <c r="DQ11">
        <f>INDEX(HaverPull!$B:$XZ,MATCH(Calculations!DQ$9,HaverPull!$B:$B,0),MATCH(Calculations!$B11,HaverPull!$B$1:$XZ$1,0))</f>
        <v>209.4</v>
      </c>
      <c r="DR11">
        <f>INDEX(HaverPull!$B:$XZ,MATCH(Calculations!DR$9,HaverPull!$B:$B,0),MATCH(Calculations!$B11,HaverPull!$B$1:$XZ$1,0))</f>
        <v>211</v>
      </c>
      <c r="DS11">
        <f>INDEX(HaverPull!$B:$XZ,MATCH(Calculations!DS$9,HaverPull!$B:$B,0),MATCH(Calculations!$B11,HaverPull!$B$1:$XZ$1,0))</f>
        <v>213</v>
      </c>
      <c r="DT11">
        <f>INDEX(HaverPull!$B:$XZ,MATCH(Calculations!DT$9,HaverPull!$B:$B,0),MATCH(Calculations!$B11,HaverPull!$B$1:$XZ$1,0))</f>
        <v>216.1</v>
      </c>
      <c r="DU11">
        <f>INDEX(HaverPull!$B:$XZ,MATCH(Calculations!DU$9,HaverPull!$B:$B,0),MATCH(Calculations!$B11,HaverPull!$B$1:$XZ$1,0))</f>
        <v>220.7</v>
      </c>
      <c r="DV11">
        <f>INDEX(HaverPull!$B:$XZ,MATCH(Calculations!DV$9,HaverPull!$B:$B,0),MATCH(Calculations!$B11,HaverPull!$B$1:$XZ$1,0))</f>
        <v>226.7</v>
      </c>
      <c r="DW11">
        <f>INDEX(HaverPull!$B:$XZ,MATCH(Calculations!DW$9,HaverPull!$B:$B,0),MATCH(Calculations!$B11,HaverPull!$B$1:$XZ$1,0))</f>
        <v>233.8</v>
      </c>
      <c r="DX11">
        <f>INDEX(HaverPull!$B:$XZ,MATCH(Calculations!DX$9,HaverPull!$B:$B,0),MATCH(Calculations!$B11,HaverPull!$B$1:$XZ$1,0))</f>
        <v>240.4</v>
      </c>
      <c r="DY11">
        <f>INDEX(HaverPull!$B:$XZ,MATCH(Calculations!DY$9,HaverPull!$B:$B,0),MATCH(Calculations!$B11,HaverPull!$B$1:$XZ$1,0))</f>
        <v>245.8</v>
      </c>
      <c r="DZ11">
        <f>INDEX(HaverPull!$B:$XZ,MATCH(Calculations!DZ$9,HaverPull!$B:$B,0),MATCH(Calculations!$B11,HaverPull!$B$1:$XZ$1,0))</f>
        <v>250.3</v>
      </c>
      <c r="EA11">
        <f>INDEX(HaverPull!$B:$XZ,MATCH(Calculations!EA$9,HaverPull!$B:$B,0),MATCH(Calculations!$B11,HaverPull!$B$1:$XZ$1,0))</f>
        <v>253.8</v>
      </c>
      <c r="EB11">
        <f>INDEX(HaverPull!$B:$XZ,MATCH(Calculations!EB$9,HaverPull!$B:$B,0),MATCH(Calculations!$B11,HaverPull!$B$1:$XZ$1,0))</f>
        <v>257.3</v>
      </c>
      <c r="EC11">
        <f>INDEX(HaverPull!$B:$XZ,MATCH(Calculations!EC$9,HaverPull!$B:$B,0),MATCH(Calculations!$B11,HaverPull!$B$1:$XZ$1,0))</f>
        <v>260.89999999999998</v>
      </c>
      <c r="ED11">
        <f>INDEX(HaverPull!$B:$XZ,MATCH(Calculations!ED$9,HaverPull!$B:$B,0),MATCH(Calculations!$B11,HaverPull!$B$1:$XZ$1,0))</f>
        <v>264.7</v>
      </c>
      <c r="EE11">
        <f>INDEX(HaverPull!$B:$XZ,MATCH(Calculations!EE$9,HaverPull!$B:$B,0),MATCH(Calculations!$B11,HaverPull!$B$1:$XZ$1,0))</f>
        <v>268.7</v>
      </c>
      <c r="EF11">
        <f>INDEX(HaverPull!$B:$XZ,MATCH(Calculations!EF$9,HaverPull!$B:$B,0),MATCH(Calculations!$B11,HaverPull!$B$1:$XZ$1,0))</f>
        <v>273.39999999999998</v>
      </c>
      <c r="EG11">
        <f>INDEX(HaverPull!$B:$XZ,MATCH(Calculations!EG$9,HaverPull!$B:$B,0),MATCH(Calculations!$B11,HaverPull!$B$1:$XZ$1,0))</f>
        <v>279.10000000000002</v>
      </c>
      <c r="EH11">
        <f>INDEX(HaverPull!$B:$XZ,MATCH(Calculations!EH$9,HaverPull!$B:$B,0),MATCH(Calculations!$B11,HaverPull!$B$1:$XZ$1,0))</f>
        <v>285.7</v>
      </c>
      <c r="EI11">
        <f>INDEX(HaverPull!$B:$XZ,MATCH(Calculations!EI$9,HaverPull!$B:$B,0),MATCH(Calculations!$B11,HaverPull!$B$1:$XZ$1,0))</f>
        <v>293.10000000000002</v>
      </c>
      <c r="EJ11">
        <f>INDEX(HaverPull!$B:$XZ,MATCH(Calculations!EJ$9,HaverPull!$B:$B,0),MATCH(Calculations!$B11,HaverPull!$B$1:$XZ$1,0))</f>
        <v>300.5</v>
      </c>
      <c r="EK11">
        <f>INDEX(HaverPull!$B:$XZ,MATCH(Calculations!EK$9,HaverPull!$B:$B,0),MATCH(Calculations!$B11,HaverPull!$B$1:$XZ$1,0))</f>
        <v>308.60000000000002</v>
      </c>
      <c r="EL11">
        <f>INDEX(HaverPull!$B:$XZ,MATCH(Calculations!EL$9,HaverPull!$B:$B,0),MATCH(Calculations!$B11,HaverPull!$B$1:$XZ$1,0))</f>
        <v>315.5</v>
      </c>
      <c r="EM11">
        <f>INDEX(HaverPull!$B:$XZ,MATCH(Calculations!EM$9,HaverPull!$B:$B,0),MATCH(Calculations!$B11,HaverPull!$B$1:$XZ$1,0))</f>
        <v>323.2</v>
      </c>
      <c r="EN11">
        <f>INDEX(HaverPull!$B:$XZ,MATCH(Calculations!EN$9,HaverPull!$B:$B,0),MATCH(Calculations!$B11,HaverPull!$B$1:$XZ$1,0))</f>
        <v>329.2</v>
      </c>
      <c r="EO11">
        <f>INDEX(HaverPull!$B:$XZ,MATCH(Calculations!EO$9,HaverPull!$B:$B,0),MATCH(Calculations!$B11,HaverPull!$B$1:$XZ$1,0))</f>
        <v>335.2</v>
      </c>
      <c r="EP11">
        <f>INDEX(HaverPull!$B:$XZ,MATCH(Calculations!EP$9,HaverPull!$B:$B,0),MATCH(Calculations!$B11,HaverPull!$B$1:$XZ$1,0))</f>
        <v>341</v>
      </c>
      <c r="EQ11">
        <f>INDEX(HaverPull!$B:$XZ,MATCH(Calculations!EQ$9,HaverPull!$B:$B,0),MATCH(Calculations!$B11,HaverPull!$B$1:$XZ$1,0))</f>
        <v>389.5</v>
      </c>
      <c r="ER11">
        <f>INDEX(HaverPull!$B:$XZ,MATCH(Calculations!ER$9,HaverPull!$B:$B,0),MATCH(Calculations!$B11,HaverPull!$B$1:$XZ$1,0))</f>
        <v>395.6</v>
      </c>
      <c r="ES11">
        <f>INDEX(HaverPull!$B:$XZ,MATCH(Calculations!ES$9,HaverPull!$B:$B,0),MATCH(Calculations!$B11,HaverPull!$B$1:$XZ$1,0))</f>
        <v>402.2</v>
      </c>
      <c r="ET11">
        <f>INDEX(HaverPull!$B:$XZ,MATCH(Calculations!ET$9,HaverPull!$B:$B,0),MATCH(Calculations!$B11,HaverPull!$B$1:$XZ$1,0))</f>
        <v>409.4</v>
      </c>
      <c r="EU11">
        <f>INDEX(HaverPull!$B:$XZ,MATCH(Calculations!EU$9,HaverPull!$B:$B,0),MATCH(Calculations!$B11,HaverPull!$B$1:$XZ$1,0))</f>
        <v>417</v>
      </c>
      <c r="EV11">
        <f>INDEX(HaverPull!$B:$XZ,MATCH(Calculations!EV$9,HaverPull!$B:$B,0),MATCH(Calculations!$B11,HaverPull!$B$1:$XZ$1,0))</f>
        <v>424.9</v>
      </c>
      <c r="EW11">
        <f>INDEX(HaverPull!$B:$XZ,MATCH(Calculations!EW$9,HaverPull!$B:$B,0),MATCH(Calculations!$B11,HaverPull!$B$1:$XZ$1,0))</f>
        <v>433</v>
      </c>
      <c r="EX11">
        <f>INDEX(HaverPull!$B:$XZ,MATCH(Calculations!EX$9,HaverPull!$B:$B,0),MATCH(Calculations!$B11,HaverPull!$B$1:$XZ$1,0))</f>
        <v>441.3</v>
      </c>
      <c r="EY11">
        <f>INDEX(HaverPull!$B:$XZ,MATCH(Calculations!EY$9,HaverPull!$B:$B,0),MATCH(Calculations!$B11,HaverPull!$B$1:$XZ$1,0))</f>
        <v>449.8</v>
      </c>
      <c r="EZ11">
        <f>INDEX(HaverPull!$B:$XZ,MATCH(Calculations!EZ$9,HaverPull!$B:$B,0),MATCH(Calculations!$B11,HaverPull!$B$1:$XZ$1,0))</f>
        <v>458.5</v>
      </c>
      <c r="FA11">
        <f>INDEX(HaverPull!$B:$XZ,MATCH(Calculations!FA$9,HaverPull!$B:$B,0),MATCH(Calculations!$B11,HaverPull!$B$1:$XZ$1,0))</f>
        <v>467.3</v>
      </c>
      <c r="FB11">
        <f>INDEX(HaverPull!$B:$XZ,MATCH(Calculations!FB$9,HaverPull!$B:$B,0),MATCH(Calculations!$B11,HaverPull!$B$1:$XZ$1,0))</f>
        <v>476.1</v>
      </c>
      <c r="FC11">
        <f>INDEX(HaverPull!$B:$XZ,MATCH(Calculations!FC$9,HaverPull!$B:$B,0),MATCH(Calculations!$B11,HaverPull!$B$1:$XZ$1,0))</f>
        <v>484.9</v>
      </c>
      <c r="FD11">
        <f>INDEX(HaverPull!$B:$XZ,MATCH(Calculations!FD$9,HaverPull!$B:$B,0),MATCH(Calculations!$B11,HaverPull!$B$1:$XZ$1,0))</f>
        <v>492.4</v>
      </c>
      <c r="FE11">
        <f>INDEX(HaverPull!$B:$XZ,MATCH(Calculations!FE$9,HaverPull!$B:$B,0),MATCH(Calculations!$B11,HaverPull!$B$1:$XZ$1,0))</f>
        <v>498.4</v>
      </c>
      <c r="FF11">
        <f>INDEX(HaverPull!$B:$XZ,MATCH(Calculations!FF$9,HaverPull!$B:$B,0),MATCH(Calculations!$B11,HaverPull!$B$1:$XZ$1,0))</f>
        <v>502.8</v>
      </c>
      <c r="FG11">
        <f>INDEX(HaverPull!$B:$XZ,MATCH(Calculations!FG$9,HaverPull!$B:$B,0),MATCH(Calculations!$B11,HaverPull!$B$1:$XZ$1,0))</f>
        <v>505.1</v>
      </c>
      <c r="FH11">
        <f>INDEX(HaverPull!$B:$XZ,MATCH(Calculations!FH$9,HaverPull!$B:$B,0),MATCH(Calculations!$B11,HaverPull!$B$1:$XZ$1,0))</f>
        <v>510.7</v>
      </c>
      <c r="FI11">
        <f>INDEX(HaverPull!$B:$XZ,MATCH(Calculations!FI$9,HaverPull!$B:$B,0),MATCH(Calculations!$B11,HaverPull!$B$1:$XZ$1,0))</f>
        <v>516.6</v>
      </c>
      <c r="FJ11">
        <f>INDEX(HaverPull!$B:$XZ,MATCH(Calculations!FJ$9,HaverPull!$B:$B,0),MATCH(Calculations!$B11,HaverPull!$B$1:$XZ$1,0))</f>
        <v>522.9</v>
      </c>
      <c r="FK11">
        <f>INDEX(HaverPull!$B:$XZ,MATCH(Calculations!FK$9,HaverPull!$B:$B,0),MATCH(Calculations!$B11,HaverPull!$B$1:$XZ$1,0))</f>
        <v>528.6</v>
      </c>
      <c r="FL11">
        <f>INDEX(HaverPull!$B:$XZ,MATCH(Calculations!FL$9,HaverPull!$B:$B,0),MATCH(Calculations!$B11,HaverPull!$B$1:$XZ$1,0))</f>
        <v>533.79999999999995</v>
      </c>
      <c r="FM11">
        <f>INDEX(HaverPull!$B:$XZ,MATCH(Calculations!FM$9,HaverPull!$B:$B,0),MATCH(Calculations!$B11,HaverPull!$B$1:$XZ$1,0))</f>
        <v>538.6</v>
      </c>
      <c r="FN11">
        <f>INDEX(HaverPull!$B:$XZ,MATCH(Calculations!FN$9,HaverPull!$B:$B,0),MATCH(Calculations!$B11,HaverPull!$B$1:$XZ$1,0))</f>
        <v>543</v>
      </c>
      <c r="FO11">
        <f>INDEX(HaverPull!$B:$XZ,MATCH(Calculations!FO$9,HaverPull!$B:$B,0),MATCH(Calculations!$B11,HaverPull!$B$1:$XZ$1,0))</f>
        <v>547.6</v>
      </c>
      <c r="FP11">
        <f>INDEX(HaverPull!$B:$XZ,MATCH(Calculations!FP$9,HaverPull!$B:$B,0),MATCH(Calculations!$B11,HaverPull!$B$1:$XZ$1,0))</f>
        <v>553.1</v>
      </c>
      <c r="FQ11">
        <f>INDEX(HaverPull!$B:$XZ,MATCH(Calculations!FQ$9,HaverPull!$B:$B,0),MATCH(Calculations!$B11,HaverPull!$B$1:$XZ$1,0))</f>
        <v>559.20000000000005</v>
      </c>
      <c r="FR11">
        <f>INDEX(HaverPull!$B:$XZ,MATCH(Calculations!FR$9,HaverPull!$B:$B,0),MATCH(Calculations!$B11,HaverPull!$B$1:$XZ$1,0))</f>
        <v>565.4</v>
      </c>
      <c r="FS11">
        <f>INDEX(HaverPull!$B:$XZ,MATCH(Calculations!FS$9,HaverPull!$B:$B,0),MATCH(Calculations!$B11,HaverPull!$B$1:$XZ$1,0))</f>
        <v>572</v>
      </c>
      <c r="FT11">
        <f>INDEX(HaverPull!$B:$XZ,MATCH(Calculations!FT$9,HaverPull!$B:$B,0),MATCH(Calculations!$B11,HaverPull!$B$1:$XZ$1,0))</f>
        <v>568.79999999999995</v>
      </c>
      <c r="FU11">
        <f>INDEX(HaverPull!$B:$XZ,MATCH(Calculations!FU$9,HaverPull!$B:$B,0),MATCH(Calculations!$B11,HaverPull!$B$1:$XZ$1,0))</f>
        <v>575.9</v>
      </c>
      <c r="FV11">
        <f>INDEX(HaverPull!$B:$XZ,MATCH(Calculations!FV$9,HaverPull!$B:$B,0),MATCH(Calculations!$B11,HaverPull!$B$1:$XZ$1,0))</f>
        <v>583.20000000000005</v>
      </c>
      <c r="FW11">
        <f>INDEX(HaverPull!$B:$XZ,MATCH(Calculations!FW$9,HaverPull!$B:$B,0),MATCH(Calculations!$B11,HaverPull!$B$1:$XZ$1,0))</f>
        <v>589.79999999999995</v>
      </c>
      <c r="FX11">
        <f>INDEX(HaverPull!$B:$XZ,MATCH(Calculations!FX$9,HaverPull!$B:$B,0),MATCH(Calculations!$B11,HaverPull!$B$1:$XZ$1,0))</f>
        <v>596.6</v>
      </c>
      <c r="FY11">
        <f>INDEX(HaverPull!$B:$XZ,MATCH(Calculations!FY$9,HaverPull!$B:$B,0),MATCH(Calculations!$B11,HaverPull!$B$1:$XZ$1,0))</f>
        <v>604.29999999999995</v>
      </c>
      <c r="FZ11">
        <f>INDEX(HaverPull!$B:$XZ,MATCH(Calculations!FZ$9,HaverPull!$B:$B,0),MATCH(Calculations!$B11,HaverPull!$B$1:$XZ$1,0))</f>
        <v>613</v>
      </c>
      <c r="GA11">
        <f>INDEX(HaverPull!$B:$XZ,MATCH(Calculations!GA$9,HaverPull!$B:$B,0),MATCH(Calculations!$B11,HaverPull!$B$1:$XZ$1,0))</f>
        <v>622.29999999999995</v>
      </c>
      <c r="GB11">
        <f>INDEX(HaverPull!$B:$XZ,MATCH(Calculations!GB$9,HaverPull!$B:$B,0),MATCH(Calculations!$B11,HaverPull!$B$1:$XZ$1,0))</f>
        <v>630.70000000000005</v>
      </c>
      <c r="GC11">
        <f>INDEX(HaverPull!$B:$XZ,MATCH(Calculations!GC$9,HaverPull!$B:$B,0),MATCH(Calculations!$B11,HaverPull!$B$1:$XZ$1,0))</f>
        <v>637.9</v>
      </c>
      <c r="GD11">
        <f>INDEX(HaverPull!$B:$XZ,MATCH(Calculations!GD$9,HaverPull!$B:$B,0),MATCH(Calculations!$B11,HaverPull!$B$1:$XZ$1,0))</f>
        <v>643.79999999999995</v>
      </c>
      <c r="GE11">
        <f>INDEX(HaverPull!$B:$XZ,MATCH(Calculations!GE$9,HaverPull!$B:$B,0),MATCH(Calculations!$B11,HaverPull!$B$1:$XZ$1,0))</f>
        <v>648.79999999999995</v>
      </c>
      <c r="GF11">
        <f>INDEX(HaverPull!$B:$XZ,MATCH(Calculations!GF$9,HaverPull!$B:$B,0),MATCH(Calculations!$B11,HaverPull!$B$1:$XZ$1,0))</f>
        <v>653.5</v>
      </c>
      <c r="GG11">
        <f>INDEX(HaverPull!$B:$XZ,MATCH(Calculations!GG$9,HaverPull!$B:$B,0),MATCH(Calculations!$B11,HaverPull!$B$1:$XZ$1,0))</f>
        <v>658.2</v>
      </c>
      <c r="GH11">
        <f>INDEX(HaverPull!$B:$XZ,MATCH(Calculations!GH$9,HaverPull!$B:$B,0),MATCH(Calculations!$B11,HaverPull!$B$1:$XZ$1,0))</f>
        <v>662.9</v>
      </c>
      <c r="GI11">
        <f>INDEX(HaverPull!$B:$XZ,MATCH(Calculations!GI$9,HaverPull!$B:$B,0),MATCH(Calculations!$B11,HaverPull!$B$1:$XZ$1,0))</f>
        <v>667.4</v>
      </c>
      <c r="GJ11">
        <f>INDEX(HaverPull!$B:$XZ,MATCH(Calculations!GJ$9,HaverPull!$B:$B,0),MATCH(Calculations!$B11,HaverPull!$B$1:$XZ$1,0))</f>
        <v>671.5</v>
      </c>
      <c r="GK11">
        <f>INDEX(HaverPull!$B:$XZ,MATCH(Calculations!GK$9,HaverPull!$B:$B,0),MATCH(Calculations!$B11,HaverPull!$B$1:$XZ$1,0))</f>
        <v>676.4</v>
      </c>
      <c r="GL11">
        <f>INDEX(HaverPull!$B:$XZ,MATCH(Calculations!GL$9,HaverPull!$B:$B,0),MATCH(Calculations!$B11,HaverPull!$B$1:$XZ$1,0))</f>
        <v>681.9</v>
      </c>
      <c r="GM11">
        <f>INDEX(HaverPull!$B:$XZ,MATCH(Calculations!GM$9,HaverPull!$B:$B,0),MATCH(Calculations!$B11,HaverPull!$B$1:$XZ$1,0))</f>
        <v>685.8</v>
      </c>
      <c r="GN11" s="79">
        <v>694.8</v>
      </c>
      <c r="GO11" t="e">
        <f>INDEX(HaverPull!$B:$XZ,MATCH(Calculations!GO$9,HaverPull!$B:$B,0),MATCH(Calculations!$B11,HaverPull!$B$1:$XZ$1,0))</f>
        <v>#N/A</v>
      </c>
      <c r="GP11" t="e">
        <f>INDEX(HaverPull!$B:$XZ,MATCH(Calculations!GP$9,HaverPull!$B:$B,0),MATCH(Calculations!$B11,HaverPull!$B$1:$XZ$1,0))</f>
        <v>#N/A</v>
      </c>
      <c r="GQ11" t="e">
        <f>INDEX(HaverPull!$B:$XZ,MATCH(Calculations!GQ$9,HaverPull!$B:$B,0),MATCH(Calculations!$B11,HaverPull!$B$1:$XZ$1,0))</f>
        <v>#N/A</v>
      </c>
      <c r="GR11" t="e">
        <f>INDEX(HaverPull!$B:$XZ,MATCH(Calculations!GR$9,HaverPull!$B:$B,0),MATCH(Calculations!$B11,HaverPull!$B$1:$XZ$1,0))</f>
        <v>#N/A</v>
      </c>
      <c r="GS11" t="e">
        <f>INDEX(HaverPull!$B:$XZ,MATCH(Calculations!GS$9,HaverPull!$B:$B,0),MATCH(Calculations!$B11,HaverPull!$B$1:$XZ$1,0))</f>
        <v>#N/A</v>
      </c>
      <c r="GT11" t="e">
        <f>INDEX(HaverPull!$B:$XZ,MATCH(Calculations!GT$9,HaverPull!$B:$B,0),MATCH(Calculations!$B11,HaverPull!$B$1:$XZ$1,0))</f>
        <v>#N/A</v>
      </c>
      <c r="GU11" t="e">
        <f>INDEX(HaverPull!$B:$XZ,MATCH(Calculations!GU$9,HaverPull!$B:$B,0),MATCH(Calculations!$B11,HaverPull!$B$1:$XZ$1,0))</f>
        <v>#N/A</v>
      </c>
      <c r="GV11" t="e">
        <f>INDEX(HaverPull!$B:$XZ,MATCH(Calculations!GV$9,HaverPull!$B:$B,0),MATCH(Calculations!$B11,HaverPull!$B$1:$XZ$1,0))</f>
        <v>#N/A</v>
      </c>
    </row>
    <row r="12" spans="1:206" x14ac:dyDescent="0.25">
      <c r="A12" s="7" t="s">
        <v>178</v>
      </c>
      <c r="B12" s="8" t="s">
        <v>14</v>
      </c>
      <c r="C12">
        <f>INDEX(HaverPull!$B:$XZ,MATCH(Calculations!C$9,HaverPull!$B:$B,0),MATCH(Calculations!$B12,HaverPull!$B$1:$XZ$1,0))</f>
        <v>5</v>
      </c>
      <c r="D12">
        <f>INDEX(HaverPull!$B:$XZ,MATCH(Calculations!D$9,HaverPull!$B:$B,0),MATCH(Calculations!$B12,HaverPull!$B$1:$XZ$1,0))</f>
        <v>5.3</v>
      </c>
      <c r="E12">
        <f>INDEX(HaverPull!$B:$XZ,MATCH(Calculations!E$9,HaverPull!$B:$B,0),MATCH(Calculations!$B12,HaverPull!$B$1:$XZ$1,0))</f>
        <v>5.6</v>
      </c>
      <c r="F12">
        <f>INDEX(HaverPull!$B:$XZ,MATCH(Calculations!F$9,HaverPull!$B:$B,0),MATCH(Calculations!$B12,HaverPull!$B$1:$XZ$1,0))</f>
        <v>5.9</v>
      </c>
      <c r="G12">
        <f>INDEX(HaverPull!$B:$XZ,MATCH(Calculations!G$9,HaverPull!$B:$B,0),MATCH(Calculations!$B12,HaverPull!$B$1:$XZ$1,0))</f>
        <v>6.2</v>
      </c>
      <c r="H12">
        <f>INDEX(HaverPull!$B:$XZ,MATCH(Calculations!H$9,HaverPull!$B:$B,0),MATCH(Calculations!$B12,HaverPull!$B$1:$XZ$1,0))</f>
        <v>6.6</v>
      </c>
      <c r="I12">
        <f>INDEX(HaverPull!$B:$XZ,MATCH(Calculations!I$9,HaverPull!$B:$B,0),MATCH(Calculations!$B12,HaverPull!$B$1:$XZ$1,0))</f>
        <v>6.9</v>
      </c>
      <c r="J12">
        <f>INDEX(HaverPull!$B:$XZ,MATCH(Calculations!J$9,HaverPull!$B:$B,0),MATCH(Calculations!$B12,HaverPull!$B$1:$XZ$1,0))</f>
        <v>7.3</v>
      </c>
      <c r="K12">
        <f>INDEX(HaverPull!$B:$XZ,MATCH(Calculations!K$9,HaverPull!$B:$B,0),MATCH(Calculations!$B12,HaverPull!$B$1:$XZ$1,0))</f>
        <v>7.8</v>
      </c>
      <c r="L12">
        <f>INDEX(HaverPull!$B:$XZ,MATCH(Calculations!L$9,HaverPull!$B:$B,0),MATCH(Calculations!$B12,HaverPull!$B$1:$XZ$1,0))</f>
        <v>8</v>
      </c>
      <c r="M12">
        <f>INDEX(HaverPull!$B:$XZ,MATCH(Calculations!M$9,HaverPull!$B:$B,0),MATCH(Calculations!$B12,HaverPull!$B$1:$XZ$1,0))</f>
        <v>8.6</v>
      </c>
      <c r="N12">
        <f>INDEX(HaverPull!$B:$XZ,MATCH(Calculations!N$9,HaverPull!$B:$B,0),MATCH(Calculations!$B12,HaverPull!$B$1:$XZ$1,0))</f>
        <v>8.5</v>
      </c>
      <c r="O12">
        <f>INDEX(HaverPull!$B:$XZ,MATCH(Calculations!O$9,HaverPull!$B:$B,0),MATCH(Calculations!$B12,HaverPull!$B$1:$XZ$1,0))</f>
        <v>9</v>
      </c>
      <c r="P12">
        <f>INDEX(HaverPull!$B:$XZ,MATCH(Calculations!P$9,HaverPull!$B:$B,0),MATCH(Calculations!$B12,HaverPull!$B$1:$XZ$1,0))</f>
        <v>9.6</v>
      </c>
      <c r="Q12">
        <f>INDEX(HaverPull!$B:$XZ,MATCH(Calculations!Q$9,HaverPull!$B:$B,0),MATCH(Calculations!$B12,HaverPull!$B$1:$XZ$1,0))</f>
        <v>9.6999999999999993</v>
      </c>
      <c r="R12">
        <f>INDEX(HaverPull!$B:$XZ,MATCH(Calculations!R$9,HaverPull!$B:$B,0),MATCH(Calculations!$B12,HaverPull!$B$1:$XZ$1,0))</f>
        <v>10.1</v>
      </c>
      <c r="S12">
        <f>INDEX(HaverPull!$B:$XZ,MATCH(Calculations!S$9,HaverPull!$B:$B,0),MATCH(Calculations!$B12,HaverPull!$B$1:$XZ$1,0))</f>
        <v>10.199999999999999</v>
      </c>
      <c r="T12">
        <f>INDEX(HaverPull!$B:$XZ,MATCH(Calculations!T$9,HaverPull!$B:$B,0),MATCH(Calculations!$B12,HaverPull!$B$1:$XZ$1,0))</f>
        <v>11.1</v>
      </c>
      <c r="U12">
        <f>INDEX(HaverPull!$B:$XZ,MATCH(Calculations!U$9,HaverPull!$B:$B,0),MATCH(Calculations!$B12,HaverPull!$B$1:$XZ$1,0))</f>
        <v>11.4</v>
      </c>
      <c r="V12">
        <f>INDEX(HaverPull!$B:$XZ,MATCH(Calculations!V$9,HaverPull!$B:$B,0),MATCH(Calculations!$B12,HaverPull!$B$1:$XZ$1,0))</f>
        <v>12</v>
      </c>
      <c r="W12">
        <f>INDEX(HaverPull!$B:$XZ,MATCH(Calculations!W$9,HaverPull!$B:$B,0),MATCH(Calculations!$B12,HaverPull!$B$1:$XZ$1,0))</f>
        <v>13.3</v>
      </c>
      <c r="X12">
        <f>INDEX(HaverPull!$B:$XZ,MATCH(Calculations!X$9,HaverPull!$B:$B,0),MATCH(Calculations!$B12,HaverPull!$B$1:$XZ$1,0))</f>
        <v>13.8</v>
      </c>
      <c r="Y12">
        <f>INDEX(HaverPull!$B:$XZ,MATCH(Calculations!Y$9,HaverPull!$B:$B,0),MATCH(Calculations!$B12,HaverPull!$B$1:$XZ$1,0))</f>
        <v>13.8</v>
      </c>
      <c r="Z12">
        <f>INDEX(HaverPull!$B:$XZ,MATCH(Calculations!Z$9,HaverPull!$B:$B,0),MATCH(Calculations!$B12,HaverPull!$B$1:$XZ$1,0))</f>
        <v>14.6</v>
      </c>
      <c r="AA12">
        <f>INDEX(HaverPull!$B:$XZ,MATCH(Calculations!AA$9,HaverPull!$B:$B,0),MATCH(Calculations!$B12,HaverPull!$B$1:$XZ$1,0))</f>
        <v>15.2</v>
      </c>
      <c r="AB12">
        <f>INDEX(HaverPull!$B:$XZ,MATCH(Calculations!AB$9,HaverPull!$B:$B,0),MATCH(Calculations!$B12,HaverPull!$B$1:$XZ$1,0))</f>
        <v>14.9</v>
      </c>
      <c r="AC12">
        <f>INDEX(HaverPull!$B:$XZ,MATCH(Calculations!AC$9,HaverPull!$B:$B,0),MATCH(Calculations!$B12,HaverPull!$B$1:$XZ$1,0))</f>
        <v>15.9</v>
      </c>
      <c r="AD12">
        <f>INDEX(HaverPull!$B:$XZ,MATCH(Calculations!AD$9,HaverPull!$B:$B,0),MATCH(Calculations!$B12,HaverPull!$B$1:$XZ$1,0))</f>
        <v>15.9</v>
      </c>
      <c r="AE12">
        <f>INDEX(HaverPull!$B:$XZ,MATCH(Calculations!AE$9,HaverPull!$B:$B,0),MATCH(Calculations!$B12,HaverPull!$B$1:$XZ$1,0))</f>
        <v>16.2</v>
      </c>
      <c r="AF12">
        <f>INDEX(HaverPull!$B:$XZ,MATCH(Calculations!AF$9,HaverPull!$B:$B,0),MATCH(Calculations!$B12,HaverPull!$B$1:$XZ$1,0))</f>
        <v>17.5</v>
      </c>
      <c r="AG12">
        <f>INDEX(HaverPull!$B:$XZ,MATCH(Calculations!AG$9,HaverPull!$B:$B,0),MATCH(Calculations!$B12,HaverPull!$B$1:$XZ$1,0))</f>
        <v>16.7</v>
      </c>
      <c r="AH12">
        <f>INDEX(HaverPull!$B:$XZ,MATCH(Calculations!AH$9,HaverPull!$B:$B,0),MATCH(Calculations!$B12,HaverPull!$B$1:$XZ$1,0))</f>
        <v>16.5</v>
      </c>
      <c r="AI12">
        <f>INDEX(HaverPull!$B:$XZ,MATCH(Calculations!AI$9,HaverPull!$B:$B,0),MATCH(Calculations!$B12,HaverPull!$B$1:$XZ$1,0))</f>
        <v>17.5</v>
      </c>
      <c r="AJ12">
        <f>INDEX(HaverPull!$B:$XZ,MATCH(Calculations!AJ$9,HaverPull!$B:$B,0),MATCH(Calculations!$B12,HaverPull!$B$1:$XZ$1,0))</f>
        <v>18.600000000000001</v>
      </c>
      <c r="AK12">
        <f>INDEX(HaverPull!$B:$XZ,MATCH(Calculations!AK$9,HaverPull!$B:$B,0),MATCH(Calculations!$B12,HaverPull!$B$1:$XZ$1,0))</f>
        <v>18.899999999999999</v>
      </c>
      <c r="AL12">
        <f>INDEX(HaverPull!$B:$XZ,MATCH(Calculations!AL$9,HaverPull!$B:$B,0),MATCH(Calculations!$B12,HaverPull!$B$1:$XZ$1,0))</f>
        <v>19.5</v>
      </c>
      <c r="AM12">
        <f>INDEX(HaverPull!$B:$XZ,MATCH(Calculations!AM$9,HaverPull!$B:$B,0),MATCH(Calculations!$B12,HaverPull!$B$1:$XZ$1,0))</f>
        <v>20</v>
      </c>
      <c r="AN12">
        <f>INDEX(HaverPull!$B:$XZ,MATCH(Calculations!AN$9,HaverPull!$B:$B,0),MATCH(Calculations!$B12,HaverPull!$B$1:$XZ$1,0))</f>
        <v>20.8</v>
      </c>
      <c r="AO12">
        <f>INDEX(HaverPull!$B:$XZ,MATCH(Calculations!AO$9,HaverPull!$B:$B,0),MATCH(Calculations!$B12,HaverPull!$B$1:$XZ$1,0))</f>
        <v>21.1</v>
      </c>
      <c r="AP12">
        <f>INDEX(HaverPull!$B:$XZ,MATCH(Calculations!AP$9,HaverPull!$B:$B,0),MATCH(Calculations!$B12,HaverPull!$B$1:$XZ$1,0))</f>
        <v>22.4</v>
      </c>
      <c r="AQ12">
        <f>INDEX(HaverPull!$B:$XZ,MATCH(Calculations!AQ$9,HaverPull!$B:$B,0),MATCH(Calculations!$B12,HaverPull!$B$1:$XZ$1,0))</f>
        <v>23.4</v>
      </c>
      <c r="AR12">
        <f>INDEX(HaverPull!$B:$XZ,MATCH(Calculations!AR$9,HaverPull!$B:$B,0),MATCH(Calculations!$B12,HaverPull!$B$1:$XZ$1,0))</f>
        <v>22.2</v>
      </c>
      <c r="AS12">
        <f>INDEX(HaverPull!$B:$XZ,MATCH(Calculations!AS$9,HaverPull!$B:$B,0),MATCH(Calculations!$B12,HaverPull!$B$1:$XZ$1,0))</f>
        <v>24.2</v>
      </c>
      <c r="AT12">
        <f>INDEX(HaverPull!$B:$XZ,MATCH(Calculations!AT$9,HaverPull!$B:$B,0),MATCH(Calculations!$B12,HaverPull!$B$1:$XZ$1,0))</f>
        <v>25.6</v>
      </c>
      <c r="AU12">
        <f>INDEX(HaverPull!$B:$XZ,MATCH(Calculations!AU$9,HaverPull!$B:$B,0),MATCH(Calculations!$B12,HaverPull!$B$1:$XZ$1,0))</f>
        <v>26.5</v>
      </c>
      <c r="AV12">
        <f>INDEX(HaverPull!$B:$XZ,MATCH(Calculations!AV$9,HaverPull!$B:$B,0),MATCH(Calculations!$B12,HaverPull!$B$1:$XZ$1,0))</f>
        <v>28.1</v>
      </c>
      <c r="AW12">
        <f>INDEX(HaverPull!$B:$XZ,MATCH(Calculations!AW$9,HaverPull!$B:$B,0),MATCH(Calculations!$B12,HaverPull!$B$1:$XZ$1,0))</f>
        <v>28.3</v>
      </c>
      <c r="AX12">
        <f>INDEX(HaverPull!$B:$XZ,MATCH(Calculations!AX$9,HaverPull!$B:$B,0),MATCH(Calculations!$B12,HaverPull!$B$1:$XZ$1,0))</f>
        <v>28</v>
      </c>
      <c r="AY12">
        <f>INDEX(HaverPull!$B:$XZ,MATCH(Calculations!AY$9,HaverPull!$B:$B,0),MATCH(Calculations!$B12,HaverPull!$B$1:$XZ$1,0))</f>
        <v>28.8</v>
      </c>
      <c r="AZ12">
        <f>INDEX(HaverPull!$B:$XZ,MATCH(Calculations!AZ$9,HaverPull!$B:$B,0),MATCH(Calculations!$B12,HaverPull!$B$1:$XZ$1,0))</f>
        <v>30.2</v>
      </c>
      <c r="BA12">
        <f>INDEX(HaverPull!$B:$XZ,MATCH(Calculations!BA$9,HaverPull!$B:$B,0),MATCH(Calculations!$B12,HaverPull!$B$1:$XZ$1,0))</f>
        <v>30.8</v>
      </c>
      <c r="BB12">
        <f>INDEX(HaverPull!$B:$XZ,MATCH(Calculations!BB$9,HaverPull!$B:$B,0),MATCH(Calculations!$B12,HaverPull!$B$1:$XZ$1,0))</f>
        <v>30.8</v>
      </c>
      <c r="BC12">
        <f>INDEX(HaverPull!$B:$XZ,MATCH(Calculations!BC$9,HaverPull!$B:$B,0),MATCH(Calculations!$B12,HaverPull!$B$1:$XZ$1,0))</f>
        <v>33.200000000000003</v>
      </c>
      <c r="BD12">
        <f>INDEX(HaverPull!$B:$XZ,MATCH(Calculations!BD$9,HaverPull!$B:$B,0),MATCH(Calculations!$B12,HaverPull!$B$1:$XZ$1,0))</f>
        <v>33.4</v>
      </c>
      <c r="BE12">
        <f>INDEX(HaverPull!$B:$XZ,MATCH(Calculations!BE$9,HaverPull!$B:$B,0),MATCH(Calculations!$B12,HaverPull!$B$1:$XZ$1,0))</f>
        <v>34</v>
      </c>
      <c r="BF12">
        <f>INDEX(HaverPull!$B:$XZ,MATCH(Calculations!BF$9,HaverPull!$B:$B,0),MATCH(Calculations!$B12,HaverPull!$B$1:$XZ$1,0))</f>
        <v>34.9</v>
      </c>
      <c r="BG12">
        <f>INDEX(HaverPull!$B:$XZ,MATCH(Calculations!BG$9,HaverPull!$B:$B,0),MATCH(Calculations!$B12,HaverPull!$B$1:$XZ$1,0))</f>
        <v>35.700000000000003</v>
      </c>
      <c r="BH12">
        <f>INDEX(HaverPull!$B:$XZ,MATCH(Calculations!BH$9,HaverPull!$B:$B,0),MATCH(Calculations!$B12,HaverPull!$B$1:$XZ$1,0))</f>
        <v>36.200000000000003</v>
      </c>
      <c r="BI12">
        <f>INDEX(HaverPull!$B:$XZ,MATCH(Calculations!BI$9,HaverPull!$B:$B,0),MATCH(Calculations!$B12,HaverPull!$B$1:$XZ$1,0))</f>
        <v>36.799999999999997</v>
      </c>
      <c r="BJ12">
        <f>INDEX(HaverPull!$B:$XZ,MATCH(Calculations!BJ$9,HaverPull!$B:$B,0),MATCH(Calculations!$B12,HaverPull!$B$1:$XZ$1,0))</f>
        <v>37.6</v>
      </c>
      <c r="BK12">
        <f>INDEX(HaverPull!$B:$XZ,MATCH(Calculations!BK$9,HaverPull!$B:$B,0),MATCH(Calculations!$B12,HaverPull!$B$1:$XZ$1,0))</f>
        <v>38.4</v>
      </c>
      <c r="BL12">
        <f>INDEX(HaverPull!$B:$XZ,MATCH(Calculations!BL$9,HaverPull!$B:$B,0),MATCH(Calculations!$B12,HaverPull!$B$1:$XZ$1,0))</f>
        <v>39.200000000000003</v>
      </c>
      <c r="BM12">
        <f>INDEX(HaverPull!$B:$XZ,MATCH(Calculations!BM$9,HaverPull!$B:$B,0),MATCH(Calculations!$B12,HaverPull!$B$1:$XZ$1,0))</f>
        <v>40.1</v>
      </c>
      <c r="BN12">
        <f>INDEX(HaverPull!$B:$XZ,MATCH(Calculations!BN$9,HaverPull!$B:$B,0),MATCH(Calculations!$B12,HaverPull!$B$1:$XZ$1,0))</f>
        <v>41.1</v>
      </c>
      <c r="BO12">
        <f>INDEX(HaverPull!$B:$XZ,MATCH(Calculations!BO$9,HaverPull!$B:$B,0),MATCH(Calculations!$B12,HaverPull!$B$1:$XZ$1,0))</f>
        <v>42.1</v>
      </c>
      <c r="BP12">
        <f>INDEX(HaverPull!$B:$XZ,MATCH(Calculations!BP$9,HaverPull!$B:$B,0),MATCH(Calculations!$B12,HaverPull!$B$1:$XZ$1,0))</f>
        <v>43.1</v>
      </c>
      <c r="BQ12">
        <f>INDEX(HaverPull!$B:$XZ,MATCH(Calculations!BQ$9,HaverPull!$B:$B,0),MATCH(Calculations!$B12,HaverPull!$B$1:$XZ$1,0))</f>
        <v>44.1</v>
      </c>
      <c r="BR12">
        <f>INDEX(HaverPull!$B:$XZ,MATCH(Calculations!BR$9,HaverPull!$B:$B,0),MATCH(Calculations!$B12,HaverPull!$B$1:$XZ$1,0))</f>
        <v>45.2</v>
      </c>
      <c r="BS12">
        <f>INDEX(HaverPull!$B:$XZ,MATCH(Calculations!BS$9,HaverPull!$B:$B,0),MATCH(Calculations!$B12,HaverPull!$B$1:$XZ$1,0))</f>
        <v>46.2</v>
      </c>
      <c r="BT12">
        <f>INDEX(HaverPull!$B:$XZ,MATCH(Calculations!BT$9,HaverPull!$B:$B,0),MATCH(Calculations!$B12,HaverPull!$B$1:$XZ$1,0))</f>
        <v>47.3</v>
      </c>
      <c r="BU12">
        <f>INDEX(HaverPull!$B:$XZ,MATCH(Calculations!BU$9,HaverPull!$B:$B,0),MATCH(Calculations!$B12,HaverPull!$B$1:$XZ$1,0))</f>
        <v>48.4</v>
      </c>
      <c r="BV12">
        <f>INDEX(HaverPull!$B:$XZ,MATCH(Calculations!BV$9,HaverPull!$B:$B,0),MATCH(Calculations!$B12,HaverPull!$B$1:$XZ$1,0))</f>
        <v>49.4</v>
      </c>
      <c r="BW12">
        <f>INDEX(HaverPull!$B:$XZ,MATCH(Calculations!BW$9,HaverPull!$B:$B,0),MATCH(Calculations!$B12,HaverPull!$B$1:$XZ$1,0))</f>
        <v>50.9</v>
      </c>
      <c r="BX12">
        <f>INDEX(HaverPull!$B:$XZ,MATCH(Calculations!BX$9,HaverPull!$B:$B,0),MATCH(Calculations!$B12,HaverPull!$B$1:$XZ$1,0))</f>
        <v>52.2</v>
      </c>
      <c r="BY12">
        <f>INDEX(HaverPull!$B:$XZ,MATCH(Calculations!BY$9,HaverPull!$B:$B,0),MATCH(Calculations!$B12,HaverPull!$B$1:$XZ$1,0))</f>
        <v>53.7</v>
      </c>
      <c r="BZ12">
        <f>INDEX(HaverPull!$B:$XZ,MATCH(Calculations!BZ$9,HaverPull!$B:$B,0),MATCH(Calculations!$B12,HaverPull!$B$1:$XZ$1,0))</f>
        <v>55.4</v>
      </c>
      <c r="CA12">
        <f>INDEX(HaverPull!$B:$XZ,MATCH(Calculations!CA$9,HaverPull!$B:$B,0),MATCH(Calculations!$B12,HaverPull!$B$1:$XZ$1,0))</f>
        <v>57.4</v>
      </c>
      <c r="CB12">
        <f>INDEX(HaverPull!$B:$XZ,MATCH(Calculations!CB$9,HaverPull!$B:$B,0),MATCH(Calculations!$B12,HaverPull!$B$1:$XZ$1,0))</f>
        <v>59.6</v>
      </c>
      <c r="CC12">
        <f>INDEX(HaverPull!$B:$XZ,MATCH(Calculations!CC$9,HaverPull!$B:$B,0),MATCH(Calculations!$B12,HaverPull!$B$1:$XZ$1,0))</f>
        <v>61.9</v>
      </c>
      <c r="CD12">
        <f>INDEX(HaverPull!$B:$XZ,MATCH(Calculations!CD$9,HaverPull!$B:$B,0),MATCH(Calculations!$B12,HaverPull!$B$1:$XZ$1,0))</f>
        <v>64.400000000000006</v>
      </c>
      <c r="CE12">
        <f>INDEX(HaverPull!$B:$XZ,MATCH(Calculations!CE$9,HaverPull!$B:$B,0),MATCH(Calculations!$B12,HaverPull!$B$1:$XZ$1,0))</f>
        <v>66.599999999999994</v>
      </c>
      <c r="CF12">
        <f>INDEX(HaverPull!$B:$XZ,MATCH(Calculations!CF$9,HaverPull!$B:$B,0),MATCH(Calculations!$B12,HaverPull!$B$1:$XZ$1,0))</f>
        <v>70.3</v>
      </c>
      <c r="CG12">
        <f>INDEX(HaverPull!$B:$XZ,MATCH(Calculations!CG$9,HaverPull!$B:$B,0),MATCH(Calculations!$B12,HaverPull!$B$1:$XZ$1,0))</f>
        <v>74.900000000000006</v>
      </c>
      <c r="CH12">
        <f>INDEX(HaverPull!$B:$XZ,MATCH(Calculations!CH$9,HaverPull!$B:$B,0),MATCH(Calculations!$B12,HaverPull!$B$1:$XZ$1,0))</f>
        <v>80.7</v>
      </c>
      <c r="CI12">
        <f>INDEX(HaverPull!$B:$XZ,MATCH(Calculations!CI$9,HaverPull!$B:$B,0),MATCH(Calculations!$B12,HaverPull!$B$1:$XZ$1,0))</f>
        <v>83.7</v>
      </c>
      <c r="CJ12">
        <f>INDEX(HaverPull!$B:$XZ,MATCH(Calculations!CJ$9,HaverPull!$B:$B,0),MATCH(Calculations!$B12,HaverPull!$B$1:$XZ$1,0))</f>
        <v>93.1</v>
      </c>
      <c r="CK12">
        <f>INDEX(HaverPull!$B:$XZ,MATCH(Calculations!CK$9,HaverPull!$B:$B,0),MATCH(Calculations!$B12,HaverPull!$B$1:$XZ$1,0))</f>
        <v>98.4</v>
      </c>
      <c r="CL12">
        <f>INDEX(HaverPull!$B:$XZ,MATCH(Calculations!CL$9,HaverPull!$B:$B,0),MATCH(Calculations!$B12,HaverPull!$B$1:$XZ$1,0))</f>
        <v>112.5</v>
      </c>
      <c r="CM12">
        <f>INDEX(HaverPull!$B:$XZ,MATCH(Calculations!CM$9,HaverPull!$B:$B,0),MATCH(Calculations!$B12,HaverPull!$B$1:$XZ$1,0))</f>
        <v>108.3</v>
      </c>
      <c r="CN12">
        <f>INDEX(HaverPull!$B:$XZ,MATCH(Calculations!CN$9,HaverPull!$B:$B,0),MATCH(Calculations!$B12,HaverPull!$B$1:$XZ$1,0))</f>
        <v>115.4</v>
      </c>
      <c r="CO12">
        <f>INDEX(HaverPull!$B:$XZ,MATCH(Calculations!CO$9,HaverPull!$B:$B,0),MATCH(Calculations!$B12,HaverPull!$B$1:$XZ$1,0))</f>
        <v>120.6</v>
      </c>
      <c r="CP12">
        <f>INDEX(HaverPull!$B:$XZ,MATCH(Calculations!CP$9,HaverPull!$B:$B,0),MATCH(Calculations!$B12,HaverPull!$B$1:$XZ$1,0))</f>
        <v>120.8</v>
      </c>
      <c r="CQ12">
        <f>INDEX(HaverPull!$B:$XZ,MATCH(Calculations!CQ$9,HaverPull!$B:$B,0),MATCH(Calculations!$B12,HaverPull!$B$1:$XZ$1,0))</f>
        <v>124.4</v>
      </c>
      <c r="CR12">
        <f>INDEX(HaverPull!$B:$XZ,MATCH(Calculations!CR$9,HaverPull!$B:$B,0),MATCH(Calculations!$B12,HaverPull!$B$1:$XZ$1,0))</f>
        <v>124.8</v>
      </c>
      <c r="CS12">
        <f>INDEX(HaverPull!$B:$XZ,MATCH(Calculations!CS$9,HaverPull!$B:$B,0),MATCH(Calculations!$B12,HaverPull!$B$1:$XZ$1,0))</f>
        <v>135.19999999999999</v>
      </c>
      <c r="CT12">
        <f>INDEX(HaverPull!$B:$XZ,MATCH(Calculations!CT$9,HaverPull!$B:$B,0),MATCH(Calculations!$B12,HaverPull!$B$1:$XZ$1,0))</f>
        <v>136</v>
      </c>
      <c r="CU12">
        <f>INDEX(HaverPull!$B:$XZ,MATCH(Calculations!CU$9,HaverPull!$B:$B,0),MATCH(Calculations!$B12,HaverPull!$B$1:$XZ$1,0))</f>
        <v>136.6</v>
      </c>
      <c r="CV12">
        <f>INDEX(HaverPull!$B:$XZ,MATCH(Calculations!CV$9,HaverPull!$B:$B,0),MATCH(Calculations!$B12,HaverPull!$B$1:$XZ$1,0))</f>
        <v>137.1</v>
      </c>
      <c r="CW12">
        <f>INDEX(HaverPull!$B:$XZ,MATCH(Calculations!CW$9,HaverPull!$B:$B,0),MATCH(Calculations!$B12,HaverPull!$B$1:$XZ$1,0))</f>
        <v>136.19999999999999</v>
      </c>
      <c r="CX12">
        <f>INDEX(HaverPull!$B:$XZ,MATCH(Calculations!CX$9,HaverPull!$B:$B,0),MATCH(Calculations!$B12,HaverPull!$B$1:$XZ$1,0))</f>
        <v>147.80000000000001</v>
      </c>
      <c r="CY12">
        <f>INDEX(HaverPull!$B:$XZ,MATCH(Calculations!CY$9,HaverPull!$B:$B,0),MATCH(Calculations!$B12,HaverPull!$B$1:$XZ$1,0))</f>
        <v>152.5</v>
      </c>
      <c r="CZ12">
        <f>INDEX(HaverPull!$B:$XZ,MATCH(Calculations!CZ$9,HaverPull!$B:$B,0),MATCH(Calculations!$B12,HaverPull!$B$1:$XZ$1,0))</f>
        <v>152.5</v>
      </c>
      <c r="DA12">
        <f>INDEX(HaverPull!$B:$XZ,MATCH(Calculations!DA$9,HaverPull!$B:$B,0),MATCH(Calculations!$B12,HaverPull!$B$1:$XZ$1,0))</f>
        <v>152.69999999999999</v>
      </c>
      <c r="DB12">
        <f>INDEX(HaverPull!$B:$XZ,MATCH(Calculations!DB$9,HaverPull!$B:$B,0),MATCH(Calculations!$B12,HaverPull!$B$1:$XZ$1,0))</f>
        <v>140.69999999999999</v>
      </c>
      <c r="DC12">
        <f>INDEX(HaverPull!$B:$XZ,MATCH(Calculations!DC$9,HaverPull!$B:$B,0),MATCH(Calculations!$B12,HaverPull!$B$1:$XZ$1,0))</f>
        <v>151.30000000000001</v>
      </c>
      <c r="DD12">
        <f>INDEX(HaverPull!$B:$XZ,MATCH(Calculations!DD$9,HaverPull!$B:$B,0),MATCH(Calculations!$B12,HaverPull!$B$1:$XZ$1,0))</f>
        <v>165.8</v>
      </c>
      <c r="DE12">
        <f>INDEX(HaverPull!$B:$XZ,MATCH(Calculations!DE$9,HaverPull!$B:$B,0),MATCH(Calculations!$B12,HaverPull!$B$1:$XZ$1,0))</f>
        <v>158.80000000000001</v>
      </c>
      <c r="DF12">
        <f>INDEX(HaverPull!$B:$XZ,MATCH(Calculations!DF$9,HaverPull!$B:$B,0),MATCH(Calculations!$B12,HaverPull!$B$1:$XZ$1,0))</f>
        <v>156.9</v>
      </c>
      <c r="DG12">
        <f>INDEX(HaverPull!$B:$XZ,MATCH(Calculations!DG$9,HaverPull!$B:$B,0),MATCH(Calculations!$B12,HaverPull!$B$1:$XZ$1,0))</f>
        <v>161.4</v>
      </c>
      <c r="DH12">
        <f>INDEX(HaverPull!$B:$XZ,MATCH(Calculations!DH$9,HaverPull!$B:$B,0),MATCH(Calculations!$B12,HaverPull!$B$1:$XZ$1,0))</f>
        <v>159.4</v>
      </c>
      <c r="DI12">
        <f>INDEX(HaverPull!$B:$XZ,MATCH(Calculations!DI$9,HaverPull!$B:$B,0),MATCH(Calculations!$B12,HaverPull!$B$1:$XZ$1,0))</f>
        <v>163.69999999999999</v>
      </c>
      <c r="DJ12">
        <f>INDEX(HaverPull!$B:$XZ,MATCH(Calculations!DJ$9,HaverPull!$B:$B,0),MATCH(Calculations!$B12,HaverPull!$B$1:$XZ$1,0))</f>
        <v>168</v>
      </c>
      <c r="DK12">
        <f>INDEX(HaverPull!$B:$XZ,MATCH(Calculations!DK$9,HaverPull!$B:$B,0),MATCH(Calculations!$B12,HaverPull!$B$1:$XZ$1,0))</f>
        <v>167.2</v>
      </c>
      <c r="DL12">
        <f>INDEX(HaverPull!$B:$XZ,MATCH(Calculations!DL$9,HaverPull!$B:$B,0),MATCH(Calculations!$B12,HaverPull!$B$1:$XZ$1,0))</f>
        <v>170</v>
      </c>
      <c r="DM12">
        <f>INDEX(HaverPull!$B:$XZ,MATCH(Calculations!DM$9,HaverPull!$B:$B,0),MATCH(Calculations!$B12,HaverPull!$B$1:$XZ$1,0))</f>
        <v>168.1</v>
      </c>
      <c r="DN12">
        <f>INDEX(HaverPull!$B:$XZ,MATCH(Calculations!DN$9,HaverPull!$B:$B,0),MATCH(Calculations!$B12,HaverPull!$B$1:$XZ$1,0))</f>
        <v>175.4</v>
      </c>
      <c r="DO12">
        <f>INDEX(HaverPull!$B:$XZ,MATCH(Calculations!DO$9,HaverPull!$B:$B,0),MATCH(Calculations!$B12,HaverPull!$B$1:$XZ$1,0))</f>
        <v>181.1</v>
      </c>
      <c r="DP12">
        <f>INDEX(HaverPull!$B:$XZ,MATCH(Calculations!DP$9,HaverPull!$B:$B,0),MATCH(Calculations!$B12,HaverPull!$B$1:$XZ$1,0))</f>
        <v>179.1</v>
      </c>
      <c r="DQ12">
        <f>INDEX(HaverPull!$B:$XZ,MATCH(Calculations!DQ$9,HaverPull!$B:$B,0),MATCH(Calculations!$B12,HaverPull!$B$1:$XZ$1,0))</f>
        <v>186.7</v>
      </c>
      <c r="DR12">
        <f>INDEX(HaverPull!$B:$XZ,MATCH(Calculations!DR$9,HaverPull!$B:$B,0),MATCH(Calculations!$B12,HaverPull!$B$1:$XZ$1,0))</f>
        <v>191.3</v>
      </c>
      <c r="DS12">
        <f>INDEX(HaverPull!$B:$XZ,MATCH(Calculations!DS$9,HaverPull!$B:$B,0),MATCH(Calculations!$B12,HaverPull!$B$1:$XZ$1,0))</f>
        <v>190.2</v>
      </c>
      <c r="DT12">
        <f>INDEX(HaverPull!$B:$XZ,MATCH(Calculations!DT$9,HaverPull!$B:$B,0),MATCH(Calculations!$B12,HaverPull!$B$1:$XZ$1,0))</f>
        <v>198.3</v>
      </c>
      <c r="DU12">
        <f>INDEX(HaverPull!$B:$XZ,MATCH(Calculations!DU$9,HaverPull!$B:$B,0),MATCH(Calculations!$B12,HaverPull!$B$1:$XZ$1,0))</f>
        <v>204.8</v>
      </c>
      <c r="DV12">
        <f>INDEX(HaverPull!$B:$XZ,MATCH(Calculations!DV$9,HaverPull!$B:$B,0),MATCH(Calculations!$B12,HaverPull!$B$1:$XZ$1,0))</f>
        <v>204.8</v>
      </c>
      <c r="DW12">
        <f>INDEX(HaverPull!$B:$XZ,MATCH(Calculations!DW$9,HaverPull!$B:$B,0),MATCH(Calculations!$B12,HaverPull!$B$1:$XZ$1,0))</f>
        <v>215</v>
      </c>
      <c r="DX12">
        <f>INDEX(HaverPull!$B:$XZ,MATCH(Calculations!DX$9,HaverPull!$B:$B,0),MATCH(Calculations!$B12,HaverPull!$B$1:$XZ$1,0))</f>
        <v>230.1</v>
      </c>
      <c r="DY12">
        <f>INDEX(HaverPull!$B:$XZ,MATCH(Calculations!DY$9,HaverPull!$B:$B,0),MATCH(Calculations!$B12,HaverPull!$B$1:$XZ$1,0))</f>
        <v>217.4</v>
      </c>
      <c r="DZ12">
        <f>INDEX(HaverPull!$B:$XZ,MATCH(Calculations!DZ$9,HaverPull!$B:$B,0),MATCH(Calculations!$B12,HaverPull!$B$1:$XZ$1,0))</f>
        <v>246.5</v>
      </c>
      <c r="EA12">
        <f>INDEX(HaverPull!$B:$XZ,MATCH(Calculations!EA$9,HaverPull!$B:$B,0),MATCH(Calculations!$B12,HaverPull!$B$1:$XZ$1,0))</f>
        <v>244.9</v>
      </c>
      <c r="EB12">
        <f>INDEX(HaverPull!$B:$XZ,MATCH(Calculations!EB$9,HaverPull!$B:$B,0),MATCH(Calculations!$B12,HaverPull!$B$1:$XZ$1,0))</f>
        <v>243.8</v>
      </c>
      <c r="EC12">
        <f>INDEX(HaverPull!$B:$XZ,MATCH(Calculations!EC$9,HaverPull!$B:$B,0),MATCH(Calculations!$B12,HaverPull!$B$1:$XZ$1,0))</f>
        <v>251.1</v>
      </c>
      <c r="ED12">
        <f>INDEX(HaverPull!$B:$XZ,MATCH(Calculations!ED$9,HaverPull!$B:$B,0),MATCH(Calculations!$B12,HaverPull!$B$1:$XZ$1,0))</f>
        <v>260.3</v>
      </c>
      <c r="EE12">
        <f>INDEX(HaverPull!$B:$XZ,MATCH(Calculations!EE$9,HaverPull!$B:$B,0),MATCH(Calculations!$B12,HaverPull!$B$1:$XZ$1,0))</f>
        <v>260.7</v>
      </c>
      <c r="EF12">
        <f>INDEX(HaverPull!$B:$XZ,MATCH(Calculations!EF$9,HaverPull!$B:$B,0),MATCH(Calculations!$B12,HaverPull!$B$1:$XZ$1,0))</f>
        <v>260.10000000000002</v>
      </c>
      <c r="EG12">
        <f>INDEX(HaverPull!$B:$XZ,MATCH(Calculations!EG$9,HaverPull!$B:$B,0),MATCH(Calculations!$B12,HaverPull!$B$1:$XZ$1,0))</f>
        <v>271.7</v>
      </c>
      <c r="EH12">
        <f>INDEX(HaverPull!$B:$XZ,MATCH(Calculations!EH$9,HaverPull!$B:$B,0),MATCH(Calculations!$B12,HaverPull!$B$1:$XZ$1,0))</f>
        <v>265.7</v>
      </c>
      <c r="EI12">
        <f>INDEX(HaverPull!$B:$XZ,MATCH(Calculations!EI$9,HaverPull!$B:$B,0),MATCH(Calculations!$B12,HaverPull!$B$1:$XZ$1,0))</f>
        <v>283.39999999999998</v>
      </c>
      <c r="EJ12">
        <f>INDEX(HaverPull!$B:$XZ,MATCH(Calculations!EJ$9,HaverPull!$B:$B,0),MATCH(Calculations!$B12,HaverPull!$B$1:$XZ$1,0))</f>
        <v>293</v>
      </c>
      <c r="EK12">
        <f>INDEX(HaverPull!$B:$XZ,MATCH(Calculations!EK$9,HaverPull!$B:$B,0),MATCH(Calculations!$B12,HaverPull!$B$1:$XZ$1,0))</f>
        <v>288.3</v>
      </c>
      <c r="EL12">
        <f>INDEX(HaverPull!$B:$XZ,MATCH(Calculations!EL$9,HaverPull!$B:$B,0),MATCH(Calculations!$B12,HaverPull!$B$1:$XZ$1,0))</f>
        <v>294.5</v>
      </c>
      <c r="EM12">
        <f>INDEX(HaverPull!$B:$XZ,MATCH(Calculations!EM$9,HaverPull!$B:$B,0),MATCH(Calculations!$B12,HaverPull!$B$1:$XZ$1,0))</f>
        <v>301.3</v>
      </c>
      <c r="EN12">
        <f>INDEX(HaverPull!$B:$XZ,MATCH(Calculations!EN$9,HaverPull!$B:$B,0),MATCH(Calculations!$B12,HaverPull!$B$1:$XZ$1,0))</f>
        <v>310.8</v>
      </c>
      <c r="EO12">
        <f>INDEX(HaverPull!$B:$XZ,MATCH(Calculations!EO$9,HaverPull!$B:$B,0),MATCH(Calculations!$B12,HaverPull!$B$1:$XZ$1,0))</f>
        <v>300.10000000000002</v>
      </c>
      <c r="EP12">
        <f>INDEX(HaverPull!$B:$XZ,MATCH(Calculations!EP$9,HaverPull!$B:$B,0),MATCH(Calculations!$B12,HaverPull!$B$1:$XZ$1,0))</f>
        <v>305.39999999999998</v>
      </c>
      <c r="EQ12">
        <f>INDEX(HaverPull!$B:$XZ,MATCH(Calculations!EQ$9,HaverPull!$B:$B,0),MATCH(Calculations!$B12,HaverPull!$B$1:$XZ$1,0))</f>
        <v>291.3</v>
      </c>
      <c r="ER12">
        <f>INDEX(HaverPull!$B:$XZ,MATCH(Calculations!ER$9,HaverPull!$B:$B,0),MATCH(Calculations!$B12,HaverPull!$B$1:$XZ$1,0))</f>
        <v>294.89999999999998</v>
      </c>
      <c r="ES12">
        <f>INDEX(HaverPull!$B:$XZ,MATCH(Calculations!ES$9,HaverPull!$B:$B,0),MATCH(Calculations!$B12,HaverPull!$B$1:$XZ$1,0))</f>
        <v>308.7</v>
      </c>
      <c r="ET12">
        <f>INDEX(HaverPull!$B:$XZ,MATCH(Calculations!ET$9,HaverPull!$B:$B,0),MATCH(Calculations!$B12,HaverPull!$B$1:$XZ$1,0))</f>
        <v>301.39999999999998</v>
      </c>
      <c r="EU12">
        <f>INDEX(HaverPull!$B:$XZ,MATCH(Calculations!EU$9,HaverPull!$B:$B,0),MATCH(Calculations!$B12,HaverPull!$B$1:$XZ$1,0))</f>
        <v>332.8</v>
      </c>
      <c r="EV12">
        <f>INDEX(HaverPull!$B:$XZ,MATCH(Calculations!EV$9,HaverPull!$B:$B,0),MATCH(Calculations!$B12,HaverPull!$B$1:$XZ$1,0))</f>
        <v>314.10000000000002</v>
      </c>
      <c r="EW12">
        <f>INDEX(HaverPull!$B:$XZ,MATCH(Calculations!EW$9,HaverPull!$B:$B,0),MATCH(Calculations!$B12,HaverPull!$B$1:$XZ$1,0))</f>
        <v>319.8</v>
      </c>
      <c r="EX12">
        <f>INDEX(HaverPull!$B:$XZ,MATCH(Calculations!EX$9,HaverPull!$B:$B,0),MATCH(Calculations!$B12,HaverPull!$B$1:$XZ$1,0))</f>
        <v>329.9</v>
      </c>
      <c r="EY12">
        <f>INDEX(HaverPull!$B:$XZ,MATCH(Calculations!EY$9,HaverPull!$B:$B,0),MATCH(Calculations!$B12,HaverPull!$B$1:$XZ$1,0))</f>
        <v>332</v>
      </c>
      <c r="EZ12">
        <f>INDEX(HaverPull!$B:$XZ,MATCH(Calculations!EZ$9,HaverPull!$B:$B,0),MATCH(Calculations!$B12,HaverPull!$B$1:$XZ$1,0))</f>
        <v>338.6</v>
      </c>
      <c r="FA12">
        <f>INDEX(HaverPull!$B:$XZ,MATCH(Calculations!FA$9,HaverPull!$B:$B,0),MATCH(Calculations!$B12,HaverPull!$B$1:$XZ$1,0))</f>
        <v>341</v>
      </c>
      <c r="FB12">
        <f>INDEX(HaverPull!$B:$XZ,MATCH(Calculations!FB$9,HaverPull!$B:$B,0),MATCH(Calculations!$B12,HaverPull!$B$1:$XZ$1,0))</f>
        <v>341.8</v>
      </c>
      <c r="FC12">
        <f>INDEX(HaverPull!$B:$XZ,MATCH(Calculations!FC$9,HaverPull!$B:$B,0),MATCH(Calculations!$B12,HaverPull!$B$1:$XZ$1,0))</f>
        <v>357.7</v>
      </c>
      <c r="FD12">
        <f>INDEX(HaverPull!$B:$XZ,MATCH(Calculations!FD$9,HaverPull!$B:$B,0),MATCH(Calculations!$B12,HaverPull!$B$1:$XZ$1,0))</f>
        <v>368.5</v>
      </c>
      <c r="FE12">
        <f>INDEX(HaverPull!$B:$XZ,MATCH(Calculations!FE$9,HaverPull!$B:$B,0),MATCH(Calculations!$B12,HaverPull!$B$1:$XZ$1,0))</f>
        <v>378.1</v>
      </c>
      <c r="FF12">
        <f>INDEX(HaverPull!$B:$XZ,MATCH(Calculations!FF$9,HaverPull!$B:$B,0),MATCH(Calculations!$B12,HaverPull!$B$1:$XZ$1,0))</f>
        <v>372.6</v>
      </c>
      <c r="FG12">
        <f>INDEX(HaverPull!$B:$XZ,MATCH(Calculations!FG$9,HaverPull!$B:$B,0),MATCH(Calculations!$B12,HaverPull!$B$1:$XZ$1,0))</f>
        <v>381.7</v>
      </c>
      <c r="FH12">
        <f>INDEX(HaverPull!$B:$XZ,MATCH(Calculations!FH$9,HaverPull!$B:$B,0),MATCH(Calculations!$B12,HaverPull!$B$1:$XZ$1,0))</f>
        <v>385.3</v>
      </c>
      <c r="FI12">
        <f>INDEX(HaverPull!$B:$XZ,MATCH(Calculations!FI$9,HaverPull!$B:$B,0),MATCH(Calculations!$B12,HaverPull!$B$1:$XZ$1,0))</f>
        <v>405.4</v>
      </c>
      <c r="FJ12">
        <f>INDEX(HaverPull!$B:$XZ,MATCH(Calculations!FJ$9,HaverPull!$B:$B,0),MATCH(Calculations!$B12,HaverPull!$B$1:$XZ$1,0))</f>
        <v>414.1</v>
      </c>
      <c r="FK12">
        <f>INDEX(HaverPull!$B:$XZ,MATCH(Calculations!FK$9,HaverPull!$B:$B,0),MATCH(Calculations!$B12,HaverPull!$B$1:$XZ$1,0))</f>
        <v>418.8</v>
      </c>
      <c r="FL12">
        <f>INDEX(HaverPull!$B:$XZ,MATCH(Calculations!FL$9,HaverPull!$B:$B,0),MATCH(Calculations!$B12,HaverPull!$B$1:$XZ$1,0))</f>
        <v>408.8</v>
      </c>
      <c r="FM12">
        <f>INDEX(HaverPull!$B:$XZ,MATCH(Calculations!FM$9,HaverPull!$B:$B,0),MATCH(Calculations!$B12,HaverPull!$B$1:$XZ$1,0))</f>
        <v>396.2</v>
      </c>
      <c r="FN12">
        <f>INDEX(HaverPull!$B:$XZ,MATCH(Calculations!FN$9,HaverPull!$B:$B,0),MATCH(Calculations!$B12,HaverPull!$B$1:$XZ$1,0))</f>
        <v>398.8</v>
      </c>
      <c r="FO12">
        <f>INDEX(HaverPull!$B:$XZ,MATCH(Calculations!FO$9,HaverPull!$B:$B,0),MATCH(Calculations!$B12,HaverPull!$B$1:$XZ$1,0))</f>
        <v>400.4</v>
      </c>
      <c r="FP12">
        <f>INDEX(HaverPull!$B:$XZ,MATCH(Calculations!FP$9,HaverPull!$B:$B,0),MATCH(Calculations!$B12,HaverPull!$B$1:$XZ$1,0))</f>
        <v>421.1</v>
      </c>
      <c r="FQ12">
        <f>INDEX(HaverPull!$B:$XZ,MATCH(Calculations!FQ$9,HaverPull!$B:$B,0),MATCH(Calculations!$B12,HaverPull!$B$1:$XZ$1,0))</f>
        <v>419</v>
      </c>
      <c r="FR12">
        <f>INDEX(HaverPull!$B:$XZ,MATCH(Calculations!FR$9,HaverPull!$B:$B,0),MATCH(Calculations!$B12,HaverPull!$B$1:$XZ$1,0))</f>
        <v>428.6</v>
      </c>
      <c r="FS12">
        <f>INDEX(HaverPull!$B:$XZ,MATCH(Calculations!FS$9,HaverPull!$B:$B,0),MATCH(Calculations!$B12,HaverPull!$B$1:$XZ$1,0))</f>
        <v>424.8</v>
      </c>
      <c r="FT12">
        <f>INDEX(HaverPull!$B:$XZ,MATCH(Calculations!FT$9,HaverPull!$B:$B,0),MATCH(Calculations!$B12,HaverPull!$B$1:$XZ$1,0))</f>
        <v>437.4</v>
      </c>
      <c r="FU12">
        <f>INDEX(HaverPull!$B:$XZ,MATCH(Calculations!FU$9,HaverPull!$B:$B,0),MATCH(Calculations!$B12,HaverPull!$B$1:$XZ$1,0))</f>
        <v>447.8</v>
      </c>
      <c r="FV12">
        <f>INDEX(HaverPull!$B:$XZ,MATCH(Calculations!FV$9,HaverPull!$B:$B,0),MATCH(Calculations!$B12,HaverPull!$B$1:$XZ$1,0))</f>
        <v>448.7</v>
      </c>
      <c r="FW12">
        <f>INDEX(HaverPull!$B:$XZ,MATCH(Calculations!FW$9,HaverPull!$B:$B,0),MATCH(Calculations!$B12,HaverPull!$B$1:$XZ$1,0))</f>
        <v>459.5</v>
      </c>
      <c r="FX12">
        <f>INDEX(HaverPull!$B:$XZ,MATCH(Calculations!FX$9,HaverPull!$B:$B,0),MATCH(Calculations!$B12,HaverPull!$B$1:$XZ$1,0))</f>
        <v>481.6</v>
      </c>
      <c r="FY12">
        <f>INDEX(HaverPull!$B:$XZ,MATCH(Calculations!FY$9,HaverPull!$B:$B,0),MATCH(Calculations!$B12,HaverPull!$B$1:$XZ$1,0))</f>
        <v>507.4</v>
      </c>
      <c r="FZ12">
        <f>INDEX(HaverPull!$B:$XZ,MATCH(Calculations!FZ$9,HaverPull!$B:$B,0),MATCH(Calculations!$B12,HaverPull!$B$1:$XZ$1,0))</f>
        <v>515.6</v>
      </c>
      <c r="GA12">
        <f>INDEX(HaverPull!$B:$XZ,MATCH(Calculations!GA$9,HaverPull!$B:$B,0),MATCH(Calculations!$B12,HaverPull!$B$1:$XZ$1,0))</f>
        <v>524</v>
      </c>
      <c r="GB12">
        <f>INDEX(HaverPull!$B:$XZ,MATCH(Calculations!GB$9,HaverPull!$B:$B,0),MATCH(Calculations!$B12,HaverPull!$B$1:$XZ$1,0))</f>
        <v>538.20000000000005</v>
      </c>
      <c r="GC12">
        <f>INDEX(HaverPull!$B:$XZ,MATCH(Calculations!GC$9,HaverPull!$B:$B,0),MATCH(Calculations!$B12,HaverPull!$B$1:$XZ$1,0))</f>
        <v>540.5</v>
      </c>
      <c r="GD12">
        <f>INDEX(HaverPull!$B:$XZ,MATCH(Calculations!GD$9,HaverPull!$B:$B,0),MATCH(Calculations!$B12,HaverPull!$B$1:$XZ$1,0))</f>
        <v>541.4</v>
      </c>
      <c r="GE12">
        <f>INDEX(HaverPull!$B:$XZ,MATCH(Calculations!GE$9,HaverPull!$B:$B,0),MATCH(Calculations!$B12,HaverPull!$B$1:$XZ$1,0))</f>
        <v>549.4</v>
      </c>
      <c r="GF12">
        <f>INDEX(HaverPull!$B:$XZ,MATCH(Calculations!GF$9,HaverPull!$B:$B,0),MATCH(Calculations!$B12,HaverPull!$B$1:$XZ$1,0))</f>
        <v>558</v>
      </c>
      <c r="GG12">
        <f>INDEX(HaverPull!$B:$XZ,MATCH(Calculations!GG$9,HaverPull!$B:$B,0),MATCH(Calculations!$B12,HaverPull!$B$1:$XZ$1,0))</f>
        <v>566.79999999999995</v>
      </c>
      <c r="GH12">
        <f>INDEX(HaverPull!$B:$XZ,MATCH(Calculations!GH$9,HaverPull!$B:$B,0),MATCH(Calculations!$B12,HaverPull!$B$1:$XZ$1,0))</f>
        <v>577.79999999999995</v>
      </c>
      <c r="GI12">
        <f>INDEX(HaverPull!$B:$XZ,MATCH(Calculations!GI$9,HaverPull!$B:$B,0),MATCH(Calculations!$B12,HaverPull!$B$1:$XZ$1,0))</f>
        <v>581.4</v>
      </c>
      <c r="GJ12">
        <f>INDEX(HaverPull!$B:$XZ,MATCH(Calculations!GJ$9,HaverPull!$B:$B,0),MATCH(Calculations!$B12,HaverPull!$B$1:$XZ$1,0))</f>
        <v>577.4</v>
      </c>
      <c r="GK12">
        <f>INDEX(HaverPull!$B:$XZ,MATCH(Calculations!GK$9,HaverPull!$B:$B,0),MATCH(Calculations!$B12,HaverPull!$B$1:$XZ$1,0))</f>
        <v>583.4</v>
      </c>
      <c r="GL12">
        <f>INDEX(HaverPull!$B:$XZ,MATCH(Calculations!GL$9,HaverPull!$B:$B,0),MATCH(Calculations!$B12,HaverPull!$B$1:$XZ$1,0))</f>
        <v>590.79999999999995</v>
      </c>
      <c r="GM12">
        <f>INDEX(HaverPull!$B:$XZ,MATCH(Calculations!GM$9,HaverPull!$B:$B,0),MATCH(Calculations!$B12,HaverPull!$B$1:$XZ$1,0))</f>
        <v>598.20000000000005</v>
      </c>
      <c r="GN12" s="79">
        <v>615</v>
      </c>
      <c r="GO12" t="e">
        <f>INDEX(HaverPull!$B:$XZ,MATCH(Calculations!GO$9,HaverPull!$B:$B,0),MATCH(Calculations!$B12,HaverPull!$B$1:$XZ$1,0))</f>
        <v>#N/A</v>
      </c>
      <c r="GP12" t="e">
        <f>INDEX(HaverPull!$B:$XZ,MATCH(Calculations!GP$9,HaverPull!$B:$B,0),MATCH(Calculations!$B12,HaverPull!$B$1:$XZ$1,0))</f>
        <v>#N/A</v>
      </c>
      <c r="GQ12" t="e">
        <f>INDEX(HaverPull!$B:$XZ,MATCH(Calculations!GQ$9,HaverPull!$B:$B,0),MATCH(Calculations!$B12,HaverPull!$B$1:$XZ$1,0))</f>
        <v>#N/A</v>
      </c>
      <c r="GR12" t="e">
        <f>INDEX(HaverPull!$B:$XZ,MATCH(Calculations!GR$9,HaverPull!$B:$B,0),MATCH(Calculations!$B12,HaverPull!$B$1:$XZ$1,0))</f>
        <v>#N/A</v>
      </c>
      <c r="GS12" t="e">
        <f>INDEX(HaverPull!$B:$XZ,MATCH(Calculations!GS$9,HaverPull!$B:$B,0),MATCH(Calculations!$B12,HaverPull!$B$1:$XZ$1,0))</f>
        <v>#N/A</v>
      </c>
      <c r="GT12" t="e">
        <f>INDEX(HaverPull!$B:$XZ,MATCH(Calculations!GT$9,HaverPull!$B:$B,0),MATCH(Calculations!$B12,HaverPull!$B$1:$XZ$1,0))</f>
        <v>#N/A</v>
      </c>
      <c r="GU12" t="e">
        <f>INDEX(HaverPull!$B:$XZ,MATCH(Calculations!GU$9,HaverPull!$B:$B,0),MATCH(Calculations!$B12,HaverPull!$B$1:$XZ$1,0))</f>
        <v>#N/A</v>
      </c>
      <c r="GV12" t="e">
        <f>INDEX(HaverPull!$B:$XZ,MATCH(Calculations!GV$9,HaverPull!$B:$B,0),MATCH(Calculations!$B12,HaverPull!$B$1:$XZ$1,0))</f>
        <v>#N/A</v>
      </c>
    </row>
    <row r="13" spans="1:206" x14ac:dyDescent="0.25">
      <c r="A13" s="7" t="s">
        <v>179</v>
      </c>
      <c r="B13" s="8" t="s">
        <v>18</v>
      </c>
      <c r="C13">
        <f>INDEX(HaverPull!$B:$XZ,MATCH(Calculations!C$9,HaverPull!$B:$B,0),MATCH(Calculations!$B13,HaverPull!$B$1:$XZ$1,0))</f>
        <v>63</v>
      </c>
      <c r="D13">
        <f>INDEX(HaverPull!$B:$XZ,MATCH(Calculations!D$9,HaverPull!$B:$B,0),MATCH(Calculations!$B13,HaverPull!$B$1:$XZ$1,0))</f>
        <v>73.099999999999994</v>
      </c>
      <c r="E13">
        <f>INDEX(HaverPull!$B:$XZ,MATCH(Calculations!E$9,HaverPull!$B:$B,0),MATCH(Calculations!$B13,HaverPull!$B$1:$XZ$1,0))</f>
        <v>73.5</v>
      </c>
      <c r="F13">
        <f>INDEX(HaverPull!$B:$XZ,MATCH(Calculations!F$9,HaverPull!$B:$B,0),MATCH(Calculations!$B13,HaverPull!$B$1:$XZ$1,0))</f>
        <v>77.400000000000006</v>
      </c>
      <c r="G13">
        <f>INDEX(HaverPull!$B:$XZ,MATCH(Calculations!G$9,HaverPull!$B:$B,0),MATCH(Calculations!$B13,HaverPull!$B$1:$XZ$1,0))</f>
        <v>79.3</v>
      </c>
      <c r="H13">
        <f>INDEX(HaverPull!$B:$XZ,MATCH(Calculations!H$9,HaverPull!$B:$B,0),MATCH(Calculations!$B13,HaverPull!$B$1:$XZ$1,0))</f>
        <v>86.9</v>
      </c>
      <c r="I13">
        <f>INDEX(HaverPull!$B:$XZ,MATCH(Calculations!I$9,HaverPull!$B:$B,0),MATCH(Calculations!$B13,HaverPull!$B$1:$XZ$1,0))</f>
        <v>86.9</v>
      </c>
      <c r="J13">
        <f>INDEX(HaverPull!$B:$XZ,MATCH(Calculations!J$9,HaverPull!$B:$B,0),MATCH(Calculations!$B13,HaverPull!$B$1:$XZ$1,0))</f>
        <v>88.5</v>
      </c>
      <c r="K13">
        <f>INDEX(HaverPull!$B:$XZ,MATCH(Calculations!K$9,HaverPull!$B:$B,0),MATCH(Calculations!$B13,HaverPull!$B$1:$XZ$1,0))</f>
        <v>91.4</v>
      </c>
      <c r="L13">
        <f>INDEX(HaverPull!$B:$XZ,MATCH(Calculations!L$9,HaverPull!$B:$B,0),MATCH(Calculations!$B13,HaverPull!$B$1:$XZ$1,0))</f>
        <v>91.9</v>
      </c>
      <c r="M13">
        <f>INDEX(HaverPull!$B:$XZ,MATCH(Calculations!M$9,HaverPull!$B:$B,0),MATCH(Calculations!$B13,HaverPull!$B$1:$XZ$1,0))</f>
        <v>92.9</v>
      </c>
      <c r="N13">
        <f>INDEX(HaverPull!$B:$XZ,MATCH(Calculations!N$9,HaverPull!$B:$B,0),MATCH(Calculations!$B13,HaverPull!$B$1:$XZ$1,0))</f>
        <v>103.1</v>
      </c>
      <c r="O13">
        <f>INDEX(HaverPull!$B:$XZ,MATCH(Calculations!O$9,HaverPull!$B:$B,0),MATCH(Calculations!$B13,HaverPull!$B$1:$XZ$1,0))</f>
        <v>105.4</v>
      </c>
      <c r="P13">
        <f>INDEX(HaverPull!$B:$XZ,MATCH(Calculations!P$9,HaverPull!$B:$B,0),MATCH(Calculations!$B13,HaverPull!$B$1:$XZ$1,0))</f>
        <v>107.6</v>
      </c>
      <c r="Q13">
        <f>INDEX(HaverPull!$B:$XZ,MATCH(Calculations!Q$9,HaverPull!$B:$B,0),MATCH(Calculations!$B13,HaverPull!$B$1:$XZ$1,0))</f>
        <v>109.2</v>
      </c>
      <c r="R13">
        <f>INDEX(HaverPull!$B:$XZ,MATCH(Calculations!R$9,HaverPull!$B:$B,0),MATCH(Calculations!$B13,HaverPull!$B$1:$XZ$1,0))</f>
        <v>112.3</v>
      </c>
      <c r="S13">
        <f>INDEX(HaverPull!$B:$XZ,MATCH(Calculations!S$9,HaverPull!$B:$B,0),MATCH(Calculations!$B13,HaverPull!$B$1:$XZ$1,0))</f>
        <v>117.5</v>
      </c>
      <c r="T13">
        <f>INDEX(HaverPull!$B:$XZ,MATCH(Calculations!T$9,HaverPull!$B:$B,0),MATCH(Calculations!$B13,HaverPull!$B$1:$XZ$1,0))</f>
        <v>125.4</v>
      </c>
      <c r="U13">
        <f>INDEX(HaverPull!$B:$XZ,MATCH(Calculations!U$9,HaverPull!$B:$B,0),MATCH(Calculations!$B13,HaverPull!$B$1:$XZ$1,0))</f>
        <v>132.19999999999999</v>
      </c>
      <c r="V13">
        <f>INDEX(HaverPull!$B:$XZ,MATCH(Calculations!V$9,HaverPull!$B:$B,0),MATCH(Calculations!$B13,HaverPull!$B$1:$XZ$1,0))</f>
        <v>139.1</v>
      </c>
      <c r="W13">
        <f>INDEX(HaverPull!$B:$XZ,MATCH(Calculations!W$9,HaverPull!$B:$B,0),MATCH(Calculations!$B13,HaverPull!$B$1:$XZ$1,0))</f>
        <v>149.80000000000001</v>
      </c>
      <c r="X13">
        <f>INDEX(HaverPull!$B:$XZ,MATCH(Calculations!X$9,HaverPull!$B:$B,0),MATCH(Calculations!$B13,HaverPull!$B$1:$XZ$1,0))</f>
        <v>164.6</v>
      </c>
      <c r="Y13">
        <f>INDEX(HaverPull!$B:$XZ,MATCH(Calculations!Y$9,HaverPull!$B:$B,0),MATCH(Calculations!$B13,HaverPull!$B$1:$XZ$1,0))</f>
        <v>167.7</v>
      </c>
      <c r="Z13">
        <f>INDEX(HaverPull!$B:$XZ,MATCH(Calculations!Z$9,HaverPull!$B:$B,0),MATCH(Calculations!$B13,HaverPull!$B$1:$XZ$1,0))</f>
        <v>170.4</v>
      </c>
      <c r="AA13">
        <f>INDEX(HaverPull!$B:$XZ,MATCH(Calculations!AA$9,HaverPull!$B:$B,0),MATCH(Calculations!$B13,HaverPull!$B$1:$XZ$1,0))</f>
        <v>174.7</v>
      </c>
      <c r="AB13">
        <f>INDEX(HaverPull!$B:$XZ,MATCH(Calculations!AB$9,HaverPull!$B:$B,0),MATCH(Calculations!$B13,HaverPull!$B$1:$XZ$1,0))</f>
        <v>173.1</v>
      </c>
      <c r="AC13">
        <f>INDEX(HaverPull!$B:$XZ,MATCH(Calculations!AC$9,HaverPull!$B:$B,0),MATCH(Calculations!$B13,HaverPull!$B$1:$XZ$1,0))</f>
        <v>180.1</v>
      </c>
      <c r="AD13">
        <f>INDEX(HaverPull!$B:$XZ,MATCH(Calculations!AD$9,HaverPull!$B:$B,0),MATCH(Calculations!$B13,HaverPull!$B$1:$XZ$1,0))</f>
        <v>182.7</v>
      </c>
      <c r="AE13">
        <f>INDEX(HaverPull!$B:$XZ,MATCH(Calculations!AE$9,HaverPull!$B:$B,0),MATCH(Calculations!$B13,HaverPull!$B$1:$XZ$1,0))</f>
        <v>185.5</v>
      </c>
      <c r="AF13">
        <f>INDEX(HaverPull!$B:$XZ,MATCH(Calculations!AF$9,HaverPull!$B:$B,0),MATCH(Calculations!$B13,HaverPull!$B$1:$XZ$1,0))</f>
        <v>186.4</v>
      </c>
      <c r="AG13">
        <f>INDEX(HaverPull!$B:$XZ,MATCH(Calculations!AG$9,HaverPull!$B:$B,0),MATCH(Calculations!$B13,HaverPull!$B$1:$XZ$1,0))</f>
        <v>191.7</v>
      </c>
      <c r="AH13">
        <f>INDEX(HaverPull!$B:$XZ,MATCH(Calculations!AH$9,HaverPull!$B:$B,0),MATCH(Calculations!$B13,HaverPull!$B$1:$XZ$1,0))</f>
        <v>194.3</v>
      </c>
      <c r="AI13">
        <f>INDEX(HaverPull!$B:$XZ,MATCH(Calculations!AI$9,HaverPull!$B:$B,0),MATCH(Calculations!$B13,HaverPull!$B$1:$XZ$1,0))</f>
        <v>197.7</v>
      </c>
      <c r="AJ13">
        <f>INDEX(HaverPull!$B:$XZ,MATCH(Calculations!AJ$9,HaverPull!$B:$B,0),MATCH(Calculations!$B13,HaverPull!$B$1:$XZ$1,0))</f>
        <v>199</v>
      </c>
      <c r="AK13">
        <f>INDEX(HaverPull!$B:$XZ,MATCH(Calculations!AK$9,HaverPull!$B:$B,0),MATCH(Calculations!$B13,HaverPull!$B$1:$XZ$1,0))</f>
        <v>207.1</v>
      </c>
      <c r="AL13">
        <f>INDEX(HaverPull!$B:$XZ,MATCH(Calculations!AL$9,HaverPull!$B:$B,0),MATCH(Calculations!$B13,HaverPull!$B$1:$XZ$1,0))</f>
        <v>209.9</v>
      </c>
      <c r="AM13">
        <f>INDEX(HaverPull!$B:$XZ,MATCH(Calculations!AM$9,HaverPull!$B:$B,0),MATCH(Calculations!$B13,HaverPull!$B$1:$XZ$1,0))</f>
        <v>214.9</v>
      </c>
      <c r="AN13">
        <f>INDEX(HaverPull!$B:$XZ,MATCH(Calculations!AN$9,HaverPull!$B:$B,0),MATCH(Calculations!$B13,HaverPull!$B$1:$XZ$1,0))</f>
        <v>219.2</v>
      </c>
      <c r="AO13">
        <f>INDEX(HaverPull!$B:$XZ,MATCH(Calculations!AO$9,HaverPull!$B:$B,0),MATCH(Calculations!$B13,HaverPull!$B$1:$XZ$1,0))</f>
        <v>234.6</v>
      </c>
      <c r="AP13">
        <f>INDEX(HaverPull!$B:$XZ,MATCH(Calculations!AP$9,HaverPull!$B:$B,0),MATCH(Calculations!$B13,HaverPull!$B$1:$XZ$1,0))</f>
        <v>240.7</v>
      </c>
      <c r="AQ13">
        <f>INDEX(HaverPull!$B:$XZ,MATCH(Calculations!AQ$9,HaverPull!$B:$B,0),MATCH(Calculations!$B13,HaverPull!$B$1:$XZ$1,0))</f>
        <v>251.2</v>
      </c>
      <c r="AR13">
        <f>INDEX(HaverPull!$B:$XZ,MATCH(Calculations!AR$9,HaverPull!$B:$B,0),MATCH(Calculations!$B13,HaverPull!$B$1:$XZ$1,0))</f>
        <v>256.2</v>
      </c>
      <c r="AS13">
        <f>INDEX(HaverPull!$B:$XZ,MATCH(Calculations!AS$9,HaverPull!$B:$B,0),MATCH(Calculations!$B13,HaverPull!$B$1:$XZ$1,0))</f>
        <v>287.89999999999998</v>
      </c>
      <c r="AT13">
        <f>INDEX(HaverPull!$B:$XZ,MATCH(Calculations!AT$9,HaverPull!$B:$B,0),MATCH(Calculations!$B13,HaverPull!$B$1:$XZ$1,0))</f>
        <v>290.7</v>
      </c>
      <c r="AU13">
        <f>INDEX(HaverPull!$B:$XZ,MATCH(Calculations!AU$9,HaverPull!$B:$B,0),MATCH(Calculations!$B13,HaverPull!$B$1:$XZ$1,0))</f>
        <v>296.10000000000002</v>
      </c>
      <c r="AV13">
        <f>INDEX(HaverPull!$B:$XZ,MATCH(Calculations!AV$9,HaverPull!$B:$B,0),MATCH(Calculations!$B13,HaverPull!$B$1:$XZ$1,0))</f>
        <v>299</v>
      </c>
      <c r="AW13">
        <f>INDEX(HaverPull!$B:$XZ,MATCH(Calculations!AW$9,HaverPull!$B:$B,0),MATCH(Calculations!$B13,HaverPull!$B$1:$XZ$1,0))</f>
        <v>317</v>
      </c>
      <c r="AX13">
        <f>INDEX(HaverPull!$B:$XZ,MATCH(Calculations!AX$9,HaverPull!$B:$B,0),MATCH(Calculations!$B13,HaverPull!$B$1:$XZ$1,0))</f>
        <v>319.2</v>
      </c>
      <c r="AY13">
        <f>INDEX(HaverPull!$B:$XZ,MATCH(Calculations!AY$9,HaverPull!$B:$B,0),MATCH(Calculations!$B13,HaverPull!$B$1:$XZ$1,0))</f>
        <v>324.3</v>
      </c>
      <c r="AZ13">
        <f>INDEX(HaverPull!$B:$XZ,MATCH(Calculations!AZ$9,HaverPull!$B:$B,0),MATCH(Calculations!$B13,HaverPull!$B$1:$XZ$1,0))</f>
        <v>333.2</v>
      </c>
      <c r="BA13">
        <f>INDEX(HaverPull!$B:$XZ,MATCH(Calculations!BA$9,HaverPull!$B:$B,0),MATCH(Calculations!$B13,HaverPull!$B$1:$XZ$1,0))</f>
        <v>349.7</v>
      </c>
      <c r="BB13">
        <f>INDEX(HaverPull!$B:$XZ,MATCH(Calculations!BB$9,HaverPull!$B:$B,0),MATCH(Calculations!$B13,HaverPull!$B$1:$XZ$1,0))</f>
        <v>365.2</v>
      </c>
      <c r="BC13">
        <f>INDEX(HaverPull!$B:$XZ,MATCH(Calculations!BC$9,HaverPull!$B:$B,0),MATCH(Calculations!$B13,HaverPull!$B$1:$XZ$1,0))</f>
        <v>368</v>
      </c>
      <c r="BD13">
        <f>INDEX(HaverPull!$B:$XZ,MATCH(Calculations!BD$9,HaverPull!$B:$B,0),MATCH(Calculations!$B13,HaverPull!$B$1:$XZ$1,0))</f>
        <v>373.7</v>
      </c>
      <c r="BE13">
        <f>INDEX(HaverPull!$B:$XZ,MATCH(Calculations!BE$9,HaverPull!$B:$B,0),MATCH(Calculations!$B13,HaverPull!$B$1:$XZ$1,0))</f>
        <v>368.5</v>
      </c>
      <c r="BF13">
        <f>INDEX(HaverPull!$B:$XZ,MATCH(Calculations!BF$9,HaverPull!$B:$B,0),MATCH(Calculations!$B13,HaverPull!$B$1:$XZ$1,0))</f>
        <v>371.8</v>
      </c>
      <c r="BG13">
        <f>INDEX(HaverPull!$B:$XZ,MATCH(Calculations!BG$9,HaverPull!$B:$B,0),MATCH(Calculations!$B13,HaverPull!$B$1:$XZ$1,0))</f>
        <v>376.3</v>
      </c>
      <c r="BH13">
        <f>INDEX(HaverPull!$B:$XZ,MATCH(Calculations!BH$9,HaverPull!$B:$B,0),MATCH(Calculations!$B13,HaverPull!$B$1:$XZ$1,0))</f>
        <v>379</v>
      </c>
      <c r="BI13">
        <f>INDEX(HaverPull!$B:$XZ,MATCH(Calculations!BI$9,HaverPull!$B:$B,0),MATCH(Calculations!$B13,HaverPull!$B$1:$XZ$1,0))</f>
        <v>380.4</v>
      </c>
      <c r="BJ13">
        <f>INDEX(HaverPull!$B:$XZ,MATCH(Calculations!BJ$9,HaverPull!$B:$B,0),MATCH(Calculations!$B13,HaverPull!$B$1:$XZ$1,0))</f>
        <v>387.9</v>
      </c>
      <c r="BK13">
        <f>INDEX(HaverPull!$B:$XZ,MATCH(Calculations!BK$9,HaverPull!$B:$B,0),MATCH(Calculations!$B13,HaverPull!$B$1:$XZ$1,0))</f>
        <v>398.1</v>
      </c>
      <c r="BL13">
        <f>INDEX(HaverPull!$B:$XZ,MATCH(Calculations!BL$9,HaverPull!$B:$B,0),MATCH(Calculations!$B13,HaverPull!$B$1:$XZ$1,0))</f>
        <v>400.5</v>
      </c>
      <c r="BM13">
        <f>INDEX(HaverPull!$B:$XZ,MATCH(Calculations!BM$9,HaverPull!$B:$B,0),MATCH(Calculations!$B13,HaverPull!$B$1:$XZ$1,0))</f>
        <v>405.6</v>
      </c>
      <c r="BN13">
        <f>INDEX(HaverPull!$B:$XZ,MATCH(Calculations!BN$9,HaverPull!$B:$B,0),MATCH(Calculations!$B13,HaverPull!$B$1:$XZ$1,0))</f>
        <v>408.3</v>
      </c>
      <c r="BO13">
        <f>INDEX(HaverPull!$B:$XZ,MATCH(Calculations!BO$9,HaverPull!$B:$B,0),MATCH(Calculations!$B13,HaverPull!$B$1:$XZ$1,0))</f>
        <v>419.9</v>
      </c>
      <c r="BP13">
        <f>INDEX(HaverPull!$B:$XZ,MATCH(Calculations!BP$9,HaverPull!$B:$B,0),MATCH(Calculations!$B13,HaverPull!$B$1:$XZ$1,0))</f>
        <v>425.6</v>
      </c>
      <c r="BQ13">
        <f>INDEX(HaverPull!$B:$XZ,MATCH(Calculations!BQ$9,HaverPull!$B:$B,0),MATCH(Calculations!$B13,HaverPull!$B$1:$XZ$1,0))</f>
        <v>433.1</v>
      </c>
      <c r="BR13">
        <f>INDEX(HaverPull!$B:$XZ,MATCH(Calculations!BR$9,HaverPull!$B:$B,0),MATCH(Calculations!$B13,HaverPull!$B$1:$XZ$1,0))</f>
        <v>435.8</v>
      </c>
      <c r="BS13">
        <f>INDEX(HaverPull!$B:$XZ,MATCH(Calculations!BS$9,HaverPull!$B:$B,0),MATCH(Calculations!$B13,HaverPull!$B$1:$XZ$1,0))</f>
        <v>441.9</v>
      </c>
      <c r="BT13">
        <f>INDEX(HaverPull!$B:$XZ,MATCH(Calculations!BT$9,HaverPull!$B:$B,0),MATCH(Calculations!$B13,HaverPull!$B$1:$XZ$1,0))</f>
        <v>447.5</v>
      </c>
      <c r="BU13">
        <f>INDEX(HaverPull!$B:$XZ,MATCH(Calculations!BU$9,HaverPull!$B:$B,0),MATCH(Calculations!$B13,HaverPull!$B$1:$XZ$1,0))</f>
        <v>449.4</v>
      </c>
      <c r="BV13">
        <f>INDEX(HaverPull!$B:$XZ,MATCH(Calculations!BV$9,HaverPull!$B:$B,0),MATCH(Calculations!$B13,HaverPull!$B$1:$XZ$1,0))</f>
        <v>452.8</v>
      </c>
      <c r="BW13">
        <f>INDEX(HaverPull!$B:$XZ,MATCH(Calculations!BW$9,HaverPull!$B:$B,0),MATCH(Calculations!$B13,HaverPull!$B$1:$XZ$1,0))</f>
        <v>470.3</v>
      </c>
      <c r="BX13">
        <f>INDEX(HaverPull!$B:$XZ,MATCH(Calculations!BX$9,HaverPull!$B:$B,0),MATCH(Calculations!$B13,HaverPull!$B$1:$XZ$1,0))</f>
        <v>473.4</v>
      </c>
      <c r="BY13">
        <f>INDEX(HaverPull!$B:$XZ,MATCH(Calculations!BY$9,HaverPull!$B:$B,0),MATCH(Calculations!$B13,HaverPull!$B$1:$XZ$1,0))</f>
        <v>478.8</v>
      </c>
      <c r="BZ13">
        <f>INDEX(HaverPull!$B:$XZ,MATCH(Calculations!BZ$9,HaverPull!$B:$B,0),MATCH(Calculations!$B13,HaverPull!$B$1:$XZ$1,0))</f>
        <v>484.9</v>
      </c>
      <c r="CA13">
        <f>INDEX(HaverPull!$B:$XZ,MATCH(Calculations!CA$9,HaverPull!$B:$B,0),MATCH(Calculations!$B13,HaverPull!$B$1:$XZ$1,0))</f>
        <v>508.2</v>
      </c>
      <c r="CB13">
        <f>INDEX(HaverPull!$B:$XZ,MATCH(Calculations!CB$9,HaverPull!$B:$B,0),MATCH(Calculations!$B13,HaverPull!$B$1:$XZ$1,0))</f>
        <v>515.70000000000005</v>
      </c>
      <c r="CC13">
        <f>INDEX(HaverPull!$B:$XZ,MATCH(Calculations!CC$9,HaverPull!$B:$B,0),MATCH(Calculations!$B13,HaverPull!$B$1:$XZ$1,0))</f>
        <v>524.70000000000005</v>
      </c>
      <c r="CD13">
        <f>INDEX(HaverPull!$B:$XZ,MATCH(Calculations!CD$9,HaverPull!$B:$B,0),MATCH(Calculations!$B13,HaverPull!$B$1:$XZ$1,0))</f>
        <v>535.79999999999995</v>
      </c>
      <c r="CE13">
        <f>INDEX(HaverPull!$B:$XZ,MATCH(Calculations!CE$9,HaverPull!$B:$B,0),MATCH(Calculations!$B13,HaverPull!$B$1:$XZ$1,0))</f>
        <v>556.20000000000005</v>
      </c>
      <c r="CF13">
        <f>INDEX(HaverPull!$B:$XZ,MATCH(Calculations!CF$9,HaverPull!$B:$B,0),MATCH(Calculations!$B13,HaverPull!$B$1:$XZ$1,0))</f>
        <v>567.5</v>
      </c>
      <c r="CG13">
        <f>INDEX(HaverPull!$B:$XZ,MATCH(Calculations!CG$9,HaverPull!$B:$B,0),MATCH(Calculations!$B13,HaverPull!$B$1:$XZ$1,0))</f>
        <v>578.1</v>
      </c>
      <c r="CH13">
        <f>INDEX(HaverPull!$B:$XZ,MATCH(Calculations!CH$9,HaverPull!$B:$B,0),MATCH(Calculations!$B13,HaverPull!$B$1:$XZ$1,0))</f>
        <v>596.79999999999995</v>
      </c>
      <c r="CI13">
        <f>INDEX(HaverPull!$B:$XZ,MATCH(Calculations!CI$9,HaverPull!$B:$B,0),MATCH(Calculations!$B13,HaverPull!$B$1:$XZ$1,0))</f>
        <v>622.5</v>
      </c>
      <c r="CJ13">
        <f>INDEX(HaverPull!$B:$XZ,MATCH(Calculations!CJ$9,HaverPull!$B:$B,0),MATCH(Calculations!$B13,HaverPull!$B$1:$XZ$1,0))</f>
        <v>643.5</v>
      </c>
      <c r="CK13">
        <f>INDEX(HaverPull!$B:$XZ,MATCH(Calculations!CK$9,HaverPull!$B:$B,0),MATCH(Calculations!$B13,HaverPull!$B$1:$XZ$1,0))</f>
        <v>653.79999999999995</v>
      </c>
      <c r="CL13">
        <f>INDEX(HaverPull!$B:$XZ,MATCH(Calculations!CL$9,HaverPull!$B:$B,0),MATCH(Calculations!$B13,HaverPull!$B$1:$XZ$1,0))</f>
        <v>682.3</v>
      </c>
      <c r="CM13">
        <f>INDEX(HaverPull!$B:$XZ,MATCH(Calculations!CM$9,HaverPull!$B:$B,0),MATCH(Calculations!$B13,HaverPull!$B$1:$XZ$1,0))</f>
        <v>710.5</v>
      </c>
      <c r="CN13">
        <f>INDEX(HaverPull!$B:$XZ,MATCH(Calculations!CN$9,HaverPull!$B:$B,0),MATCH(Calculations!$B13,HaverPull!$B$1:$XZ$1,0))</f>
        <v>729.1</v>
      </c>
      <c r="CO13">
        <f>INDEX(HaverPull!$B:$XZ,MATCH(Calculations!CO$9,HaverPull!$B:$B,0),MATCH(Calculations!$B13,HaverPull!$B$1:$XZ$1,0))</f>
        <v>741.3</v>
      </c>
      <c r="CP13">
        <f>INDEX(HaverPull!$B:$XZ,MATCH(Calculations!CP$9,HaverPull!$B:$B,0),MATCH(Calculations!$B13,HaverPull!$B$1:$XZ$1,0))</f>
        <v>746</v>
      </c>
      <c r="CQ13">
        <f>INDEX(HaverPull!$B:$XZ,MATCH(Calculations!CQ$9,HaverPull!$B:$B,0),MATCH(Calculations!$B13,HaverPull!$B$1:$XZ$1,0))</f>
        <v>766.5</v>
      </c>
      <c r="CR13">
        <f>INDEX(HaverPull!$B:$XZ,MATCH(Calculations!CR$9,HaverPull!$B:$B,0),MATCH(Calculations!$B13,HaverPull!$B$1:$XZ$1,0))</f>
        <v>771.7</v>
      </c>
      <c r="CS13">
        <f>INDEX(HaverPull!$B:$XZ,MATCH(Calculations!CS$9,HaverPull!$B:$B,0),MATCH(Calculations!$B13,HaverPull!$B$1:$XZ$1,0))</f>
        <v>786.3</v>
      </c>
      <c r="CT13">
        <f>INDEX(HaverPull!$B:$XZ,MATCH(Calculations!CT$9,HaverPull!$B:$B,0),MATCH(Calculations!$B13,HaverPull!$B$1:$XZ$1,0))</f>
        <v>791.3</v>
      </c>
      <c r="CU13">
        <f>INDEX(HaverPull!$B:$XZ,MATCH(Calculations!CU$9,HaverPull!$B:$B,0),MATCH(Calculations!$B13,HaverPull!$B$1:$XZ$1,0))</f>
        <v>805.3</v>
      </c>
      <c r="CV13">
        <f>INDEX(HaverPull!$B:$XZ,MATCH(Calculations!CV$9,HaverPull!$B:$B,0),MATCH(Calculations!$B13,HaverPull!$B$1:$XZ$1,0))</f>
        <v>810.1</v>
      </c>
      <c r="CW13">
        <f>INDEX(HaverPull!$B:$XZ,MATCH(Calculations!CW$9,HaverPull!$B:$B,0),MATCH(Calculations!$B13,HaverPull!$B$1:$XZ$1,0))</f>
        <v>813.6</v>
      </c>
      <c r="CX13">
        <f>INDEX(HaverPull!$B:$XZ,MATCH(Calculations!CX$9,HaverPull!$B:$B,0),MATCH(Calculations!$B13,HaverPull!$B$1:$XZ$1,0))</f>
        <v>833.8</v>
      </c>
      <c r="CY13">
        <f>INDEX(HaverPull!$B:$XZ,MATCH(Calculations!CY$9,HaverPull!$B:$B,0),MATCH(Calculations!$B13,HaverPull!$B$1:$XZ$1,0))</f>
        <v>857.9</v>
      </c>
      <c r="CZ13">
        <f>INDEX(HaverPull!$B:$XZ,MATCH(Calculations!CZ$9,HaverPull!$B:$B,0),MATCH(Calculations!$B13,HaverPull!$B$1:$XZ$1,0))</f>
        <v>865.6</v>
      </c>
      <c r="DA13">
        <f>INDEX(HaverPull!$B:$XZ,MATCH(Calculations!DA$9,HaverPull!$B:$B,0),MATCH(Calculations!$B13,HaverPull!$B$1:$XZ$1,0))</f>
        <v>870.7</v>
      </c>
      <c r="DB13">
        <f>INDEX(HaverPull!$B:$XZ,MATCH(Calculations!DB$9,HaverPull!$B:$B,0),MATCH(Calculations!$B13,HaverPull!$B$1:$XZ$1,0))</f>
        <v>864.6</v>
      </c>
      <c r="DC13">
        <f>INDEX(HaverPull!$B:$XZ,MATCH(Calculations!DC$9,HaverPull!$B:$B,0),MATCH(Calculations!$B13,HaverPull!$B$1:$XZ$1,0))</f>
        <v>893.2</v>
      </c>
      <c r="DD13">
        <f>INDEX(HaverPull!$B:$XZ,MATCH(Calculations!DD$9,HaverPull!$B:$B,0),MATCH(Calculations!$B13,HaverPull!$B$1:$XZ$1,0))</f>
        <v>912.9</v>
      </c>
      <c r="DE13">
        <f>INDEX(HaverPull!$B:$XZ,MATCH(Calculations!DE$9,HaverPull!$B:$B,0),MATCH(Calculations!$B13,HaverPull!$B$1:$XZ$1,0))</f>
        <v>908.5</v>
      </c>
      <c r="DF13">
        <f>INDEX(HaverPull!$B:$XZ,MATCH(Calculations!DF$9,HaverPull!$B:$B,0),MATCH(Calculations!$B13,HaverPull!$B$1:$XZ$1,0))</f>
        <v>910.7</v>
      </c>
      <c r="DG13">
        <f>INDEX(HaverPull!$B:$XZ,MATCH(Calculations!DG$9,HaverPull!$B:$B,0),MATCH(Calculations!$B13,HaverPull!$B$1:$XZ$1,0))</f>
        <v>930.5</v>
      </c>
      <c r="DH13">
        <f>INDEX(HaverPull!$B:$XZ,MATCH(Calculations!DH$9,HaverPull!$B:$B,0),MATCH(Calculations!$B13,HaverPull!$B$1:$XZ$1,0))</f>
        <v>931.3</v>
      </c>
      <c r="DI13">
        <f>INDEX(HaverPull!$B:$XZ,MATCH(Calculations!DI$9,HaverPull!$B:$B,0),MATCH(Calculations!$B13,HaverPull!$B$1:$XZ$1,0))</f>
        <v>937.2</v>
      </c>
      <c r="DJ13">
        <f>INDEX(HaverPull!$B:$XZ,MATCH(Calculations!DJ$9,HaverPull!$B:$B,0),MATCH(Calculations!$B13,HaverPull!$B$1:$XZ$1,0))</f>
        <v>942.7</v>
      </c>
      <c r="DK13">
        <f>INDEX(HaverPull!$B:$XZ,MATCH(Calculations!DK$9,HaverPull!$B:$B,0),MATCH(Calculations!$B13,HaverPull!$B$1:$XZ$1,0))</f>
        <v>951.8</v>
      </c>
      <c r="DL13">
        <f>INDEX(HaverPull!$B:$XZ,MATCH(Calculations!DL$9,HaverPull!$B:$B,0),MATCH(Calculations!$B13,HaverPull!$B$1:$XZ$1,0))</f>
        <v>956</v>
      </c>
      <c r="DM13">
        <f>INDEX(HaverPull!$B:$XZ,MATCH(Calculations!DM$9,HaverPull!$B:$B,0),MATCH(Calculations!$B13,HaverPull!$B$1:$XZ$1,0))</f>
        <v>957.4</v>
      </c>
      <c r="DN13">
        <f>INDEX(HaverPull!$B:$XZ,MATCH(Calculations!DN$9,HaverPull!$B:$B,0),MATCH(Calculations!$B13,HaverPull!$B$1:$XZ$1,0))</f>
        <v>966.4</v>
      </c>
      <c r="DO13">
        <f>INDEX(HaverPull!$B:$XZ,MATCH(Calculations!DO$9,HaverPull!$B:$B,0),MATCH(Calculations!$B13,HaverPull!$B$1:$XZ$1,0))</f>
        <v>983.4</v>
      </c>
      <c r="DP13">
        <f>INDEX(HaverPull!$B:$XZ,MATCH(Calculations!DP$9,HaverPull!$B:$B,0),MATCH(Calculations!$B13,HaverPull!$B$1:$XZ$1,0))</f>
        <v>985</v>
      </c>
      <c r="DQ13">
        <f>INDEX(HaverPull!$B:$XZ,MATCH(Calculations!DQ$9,HaverPull!$B:$B,0),MATCH(Calculations!$B13,HaverPull!$B$1:$XZ$1,0))</f>
        <v>996.1</v>
      </c>
      <c r="DR13">
        <f>INDEX(HaverPull!$B:$XZ,MATCH(Calculations!DR$9,HaverPull!$B:$B,0),MATCH(Calculations!$B13,HaverPull!$B$1:$XZ$1,0))</f>
        <v>1004.3</v>
      </c>
      <c r="DS13">
        <f>INDEX(HaverPull!$B:$XZ,MATCH(Calculations!DS$9,HaverPull!$B:$B,0),MATCH(Calculations!$B13,HaverPull!$B$1:$XZ$1,0))</f>
        <v>1016.9</v>
      </c>
      <c r="DT13">
        <f>INDEX(HaverPull!$B:$XZ,MATCH(Calculations!DT$9,HaverPull!$B:$B,0),MATCH(Calculations!$B13,HaverPull!$B$1:$XZ$1,0))</f>
        <v>1042.3</v>
      </c>
      <c r="DU13">
        <f>INDEX(HaverPull!$B:$XZ,MATCH(Calculations!DU$9,HaverPull!$B:$B,0),MATCH(Calculations!$B13,HaverPull!$B$1:$XZ$1,0))</f>
        <v>1054.7</v>
      </c>
      <c r="DV13">
        <f>INDEX(HaverPull!$B:$XZ,MATCH(Calculations!DV$9,HaverPull!$B:$B,0),MATCH(Calculations!$B13,HaverPull!$B$1:$XZ$1,0))</f>
        <v>1065.5999999999999</v>
      </c>
      <c r="DW13">
        <f>INDEX(HaverPull!$B:$XZ,MATCH(Calculations!DW$9,HaverPull!$B:$B,0),MATCH(Calculations!$B13,HaverPull!$B$1:$XZ$1,0))</f>
        <v>1107.8</v>
      </c>
      <c r="DX13">
        <f>INDEX(HaverPull!$B:$XZ,MATCH(Calculations!DX$9,HaverPull!$B:$B,0),MATCH(Calculations!$B13,HaverPull!$B$1:$XZ$1,0))</f>
        <v>1139.0999999999999</v>
      </c>
      <c r="DY13">
        <f>INDEX(HaverPull!$B:$XZ,MATCH(Calculations!DY$9,HaverPull!$B:$B,0),MATCH(Calculations!$B13,HaverPull!$B$1:$XZ$1,0))</f>
        <v>1145.2</v>
      </c>
      <c r="DZ13">
        <f>INDEX(HaverPull!$B:$XZ,MATCH(Calculations!DZ$9,HaverPull!$B:$B,0),MATCH(Calculations!$B13,HaverPull!$B$1:$XZ$1,0))</f>
        <v>1191.2</v>
      </c>
      <c r="EA13">
        <f>INDEX(HaverPull!$B:$XZ,MATCH(Calculations!EA$9,HaverPull!$B:$B,0),MATCH(Calculations!$B13,HaverPull!$B$1:$XZ$1,0))</f>
        <v>1220.8</v>
      </c>
      <c r="EB13">
        <f>INDEX(HaverPull!$B:$XZ,MATCH(Calculations!EB$9,HaverPull!$B:$B,0),MATCH(Calculations!$B13,HaverPull!$B$1:$XZ$1,0))</f>
        <v>1246.5</v>
      </c>
      <c r="EC13">
        <f>INDEX(HaverPull!$B:$XZ,MATCH(Calculations!EC$9,HaverPull!$B:$B,0),MATCH(Calculations!$B13,HaverPull!$B$1:$XZ$1,0))</f>
        <v>1259.3</v>
      </c>
      <c r="ED13">
        <f>INDEX(HaverPull!$B:$XZ,MATCH(Calculations!ED$9,HaverPull!$B:$B,0),MATCH(Calculations!$B13,HaverPull!$B$1:$XZ$1,0))</f>
        <v>1275.3</v>
      </c>
      <c r="EE13">
        <f>INDEX(HaverPull!$B:$XZ,MATCH(Calculations!EE$9,HaverPull!$B:$B,0),MATCH(Calculations!$B13,HaverPull!$B$1:$XZ$1,0))</f>
        <v>1294.0999999999999</v>
      </c>
      <c r="EF13">
        <f>INDEX(HaverPull!$B:$XZ,MATCH(Calculations!EF$9,HaverPull!$B:$B,0),MATCH(Calculations!$B13,HaverPull!$B$1:$XZ$1,0))</f>
        <v>1312.4</v>
      </c>
      <c r="EG13">
        <f>INDEX(HaverPull!$B:$XZ,MATCH(Calculations!EG$9,HaverPull!$B:$B,0),MATCH(Calculations!$B13,HaverPull!$B$1:$XZ$1,0))</f>
        <v>1336.2</v>
      </c>
      <c r="EH13">
        <f>INDEX(HaverPull!$B:$XZ,MATCH(Calculations!EH$9,HaverPull!$B:$B,0),MATCH(Calculations!$B13,HaverPull!$B$1:$XZ$1,0))</f>
        <v>1341.6</v>
      </c>
      <c r="EI13">
        <f>INDEX(HaverPull!$B:$XZ,MATCH(Calculations!EI$9,HaverPull!$B:$B,0),MATCH(Calculations!$B13,HaverPull!$B$1:$XZ$1,0))</f>
        <v>1381.2</v>
      </c>
      <c r="EJ13">
        <f>INDEX(HaverPull!$B:$XZ,MATCH(Calculations!EJ$9,HaverPull!$B:$B,0),MATCH(Calculations!$B13,HaverPull!$B$1:$XZ$1,0))</f>
        <v>1400.9</v>
      </c>
      <c r="EK13">
        <f>INDEX(HaverPull!$B:$XZ,MATCH(Calculations!EK$9,HaverPull!$B:$B,0),MATCH(Calculations!$B13,HaverPull!$B$1:$XZ$1,0))</f>
        <v>1408.8</v>
      </c>
      <c r="EL13">
        <f>INDEX(HaverPull!$B:$XZ,MATCH(Calculations!EL$9,HaverPull!$B:$B,0),MATCH(Calculations!$B13,HaverPull!$B$1:$XZ$1,0))</f>
        <v>1427.3</v>
      </c>
      <c r="EM13">
        <f>INDEX(HaverPull!$B:$XZ,MATCH(Calculations!EM$9,HaverPull!$B:$B,0),MATCH(Calculations!$B13,HaverPull!$B$1:$XZ$1,0))</f>
        <v>1465.8</v>
      </c>
      <c r="EN13">
        <f>INDEX(HaverPull!$B:$XZ,MATCH(Calculations!EN$9,HaverPull!$B:$B,0),MATCH(Calculations!$B13,HaverPull!$B$1:$XZ$1,0))</f>
        <v>1486.6</v>
      </c>
      <c r="EO13">
        <f>INDEX(HaverPull!$B:$XZ,MATCH(Calculations!EO$9,HaverPull!$B:$B,0),MATCH(Calculations!$B13,HaverPull!$B$1:$XZ$1,0))</f>
        <v>1500.3</v>
      </c>
      <c r="EP13">
        <f>INDEX(HaverPull!$B:$XZ,MATCH(Calculations!EP$9,HaverPull!$B:$B,0),MATCH(Calculations!$B13,HaverPull!$B$1:$XZ$1,0))</f>
        <v>1511.5</v>
      </c>
      <c r="EQ13">
        <f>INDEX(HaverPull!$B:$XZ,MATCH(Calculations!EQ$9,HaverPull!$B:$B,0),MATCH(Calculations!$B13,HaverPull!$B$1:$XZ$1,0))</f>
        <v>1567.2</v>
      </c>
      <c r="ER13">
        <f>INDEX(HaverPull!$B:$XZ,MATCH(Calculations!ER$9,HaverPull!$B:$B,0),MATCH(Calculations!$B13,HaverPull!$B$1:$XZ$1,0))</f>
        <v>1584</v>
      </c>
      <c r="ES13">
        <f>INDEX(HaverPull!$B:$XZ,MATCH(Calculations!ES$9,HaverPull!$B:$B,0),MATCH(Calculations!$B13,HaverPull!$B$1:$XZ$1,0))</f>
        <v>1608.5</v>
      </c>
      <c r="ET13">
        <f>INDEX(HaverPull!$B:$XZ,MATCH(Calculations!ET$9,HaverPull!$B:$B,0),MATCH(Calculations!$B13,HaverPull!$B$1:$XZ$1,0))</f>
        <v>1612.8</v>
      </c>
      <c r="EU13">
        <f>INDEX(HaverPull!$B:$XZ,MATCH(Calculations!EU$9,HaverPull!$B:$B,0),MATCH(Calculations!$B13,HaverPull!$B$1:$XZ$1,0))</f>
        <v>1680.2</v>
      </c>
      <c r="EV13">
        <f>INDEX(HaverPull!$B:$XZ,MATCH(Calculations!EV$9,HaverPull!$B:$B,0),MATCH(Calculations!$B13,HaverPull!$B$1:$XZ$1,0))</f>
        <v>1678.7</v>
      </c>
      <c r="EW13">
        <f>INDEX(HaverPull!$B:$XZ,MATCH(Calculations!EW$9,HaverPull!$B:$B,0),MATCH(Calculations!$B13,HaverPull!$B$1:$XZ$1,0))</f>
        <v>1700.7</v>
      </c>
      <c r="EX13">
        <f>INDEX(HaverPull!$B:$XZ,MATCH(Calculations!EX$9,HaverPull!$B:$B,0),MATCH(Calculations!$B13,HaverPull!$B$1:$XZ$1,0))</f>
        <v>1730.3</v>
      </c>
      <c r="EY13">
        <f>INDEX(HaverPull!$B:$XZ,MATCH(Calculations!EY$9,HaverPull!$B:$B,0),MATCH(Calculations!$B13,HaverPull!$B$1:$XZ$1,0))</f>
        <v>1768.8</v>
      </c>
      <c r="EZ13">
        <f>INDEX(HaverPull!$B:$XZ,MATCH(Calculations!EZ$9,HaverPull!$B:$B,0),MATCH(Calculations!$B13,HaverPull!$B$1:$XZ$1,0))</f>
        <v>2111.6999999999998</v>
      </c>
      <c r="FA13">
        <f>INDEX(HaverPull!$B:$XZ,MATCH(Calculations!FA$9,HaverPull!$B:$B,0),MATCH(Calculations!$B13,HaverPull!$B$1:$XZ$1,0))</f>
        <v>1906.2</v>
      </c>
      <c r="FB13">
        <f>INDEX(HaverPull!$B:$XZ,MATCH(Calculations!FB$9,HaverPull!$B:$B,0),MATCH(Calculations!$B13,HaverPull!$B$1:$XZ$1,0))</f>
        <v>1893</v>
      </c>
      <c r="FC13">
        <f>INDEX(HaverPull!$B:$XZ,MATCH(Calculations!FC$9,HaverPull!$B:$B,0),MATCH(Calculations!$B13,HaverPull!$B$1:$XZ$1,0))</f>
        <v>2002</v>
      </c>
      <c r="FD13">
        <f>INDEX(HaverPull!$B:$XZ,MATCH(Calculations!FD$9,HaverPull!$B:$B,0),MATCH(Calculations!$B13,HaverPull!$B$1:$XZ$1,0))</f>
        <v>2139.3000000000002</v>
      </c>
      <c r="FE13">
        <f>INDEX(HaverPull!$B:$XZ,MATCH(Calculations!FE$9,HaverPull!$B:$B,0),MATCH(Calculations!$B13,HaverPull!$B$1:$XZ$1,0))</f>
        <v>2139.4</v>
      </c>
      <c r="FF13">
        <f>INDEX(HaverPull!$B:$XZ,MATCH(Calculations!FF$9,HaverPull!$B:$B,0),MATCH(Calculations!$B13,HaverPull!$B$1:$XZ$1,0))</f>
        <v>2154.6999999999998</v>
      </c>
      <c r="FG13">
        <f>INDEX(HaverPull!$B:$XZ,MATCH(Calculations!FG$9,HaverPull!$B:$B,0),MATCH(Calculations!$B13,HaverPull!$B$1:$XZ$1,0))</f>
        <v>2260.5</v>
      </c>
      <c r="FH13">
        <f>INDEX(HaverPull!$B:$XZ,MATCH(Calculations!FH$9,HaverPull!$B:$B,0),MATCH(Calculations!$B13,HaverPull!$B$1:$XZ$1,0))</f>
        <v>2266.8000000000002</v>
      </c>
      <c r="FI13">
        <f>INDEX(HaverPull!$B:$XZ,MATCH(Calculations!FI$9,HaverPull!$B:$B,0),MATCH(Calculations!$B13,HaverPull!$B$1:$XZ$1,0))</f>
        <v>2292.9</v>
      </c>
      <c r="FJ13">
        <f>INDEX(HaverPull!$B:$XZ,MATCH(Calculations!FJ$9,HaverPull!$B:$B,0),MATCH(Calculations!$B13,HaverPull!$B$1:$XZ$1,0))</f>
        <v>2306.6999999999998</v>
      </c>
      <c r="FK13">
        <f>INDEX(HaverPull!$B:$XZ,MATCH(Calculations!FK$9,HaverPull!$B:$B,0),MATCH(Calculations!$B13,HaverPull!$B$1:$XZ$1,0))</f>
        <v>2314.6</v>
      </c>
      <c r="FL13">
        <f>INDEX(HaverPull!$B:$XZ,MATCH(Calculations!FL$9,HaverPull!$B:$B,0),MATCH(Calculations!$B13,HaverPull!$B$1:$XZ$1,0))</f>
        <v>2310.6999999999998</v>
      </c>
      <c r="FM13">
        <f>INDEX(HaverPull!$B:$XZ,MATCH(Calculations!FM$9,HaverPull!$B:$B,0),MATCH(Calculations!$B13,HaverPull!$B$1:$XZ$1,0))</f>
        <v>2302.6999999999998</v>
      </c>
      <c r="FN13">
        <f>INDEX(HaverPull!$B:$XZ,MATCH(Calculations!FN$9,HaverPull!$B:$B,0),MATCH(Calculations!$B13,HaverPull!$B$1:$XZ$1,0))</f>
        <v>2312.9</v>
      </c>
      <c r="FO13">
        <f>INDEX(HaverPull!$B:$XZ,MATCH(Calculations!FO$9,HaverPull!$B:$B,0),MATCH(Calculations!$B13,HaverPull!$B$1:$XZ$1,0))</f>
        <v>2297.6999999999998</v>
      </c>
      <c r="FP13">
        <f>INDEX(HaverPull!$B:$XZ,MATCH(Calculations!FP$9,HaverPull!$B:$B,0),MATCH(Calculations!$B13,HaverPull!$B$1:$XZ$1,0))</f>
        <v>2321.3000000000002</v>
      </c>
      <c r="FQ13">
        <f>INDEX(HaverPull!$B:$XZ,MATCH(Calculations!FQ$9,HaverPull!$B:$B,0),MATCH(Calculations!$B13,HaverPull!$B$1:$XZ$1,0))</f>
        <v>2327.1</v>
      </c>
      <c r="FR13">
        <f>INDEX(HaverPull!$B:$XZ,MATCH(Calculations!FR$9,HaverPull!$B:$B,0),MATCH(Calculations!$B13,HaverPull!$B$1:$XZ$1,0))</f>
        <v>2348.4</v>
      </c>
      <c r="FS13">
        <f>INDEX(HaverPull!$B:$XZ,MATCH(Calculations!FS$9,HaverPull!$B:$B,0),MATCH(Calculations!$B13,HaverPull!$B$1:$XZ$1,0))</f>
        <v>2365</v>
      </c>
      <c r="FT13">
        <f>INDEX(HaverPull!$B:$XZ,MATCH(Calculations!FT$9,HaverPull!$B:$B,0),MATCH(Calculations!$B13,HaverPull!$B$1:$XZ$1,0))</f>
        <v>2377.3000000000002</v>
      </c>
      <c r="FU13">
        <f>INDEX(HaverPull!$B:$XZ,MATCH(Calculations!FU$9,HaverPull!$B:$B,0),MATCH(Calculations!$B13,HaverPull!$B$1:$XZ$1,0))</f>
        <v>2397.4</v>
      </c>
      <c r="FV13">
        <f>INDEX(HaverPull!$B:$XZ,MATCH(Calculations!FV$9,HaverPull!$B:$B,0),MATCH(Calculations!$B13,HaverPull!$B$1:$XZ$1,0))</f>
        <v>2407.9</v>
      </c>
      <c r="FW13">
        <f>INDEX(HaverPull!$B:$XZ,MATCH(Calculations!FW$9,HaverPull!$B:$B,0),MATCH(Calculations!$B13,HaverPull!$B$1:$XZ$1,0))</f>
        <v>2435.8000000000002</v>
      </c>
      <c r="FX13">
        <f>INDEX(HaverPull!$B:$XZ,MATCH(Calculations!FX$9,HaverPull!$B:$B,0),MATCH(Calculations!$B13,HaverPull!$B$1:$XZ$1,0))</f>
        <v>2485.8000000000002</v>
      </c>
      <c r="FY13">
        <f>INDEX(HaverPull!$B:$XZ,MATCH(Calculations!FY$9,HaverPull!$B:$B,0),MATCH(Calculations!$B13,HaverPull!$B$1:$XZ$1,0))</f>
        <v>2524.5</v>
      </c>
      <c r="FZ13">
        <f>INDEX(HaverPull!$B:$XZ,MATCH(Calculations!FZ$9,HaverPull!$B:$B,0),MATCH(Calculations!$B13,HaverPull!$B$1:$XZ$1,0))</f>
        <v>2549</v>
      </c>
      <c r="GA13">
        <f>INDEX(HaverPull!$B:$XZ,MATCH(Calculations!GA$9,HaverPull!$B:$B,0),MATCH(Calculations!$B13,HaverPull!$B$1:$XZ$1,0))</f>
        <v>2594.9</v>
      </c>
      <c r="GB13">
        <f>INDEX(HaverPull!$B:$XZ,MATCH(Calculations!GB$9,HaverPull!$B:$B,0),MATCH(Calculations!$B13,HaverPull!$B$1:$XZ$1,0))</f>
        <v>2630.3</v>
      </c>
      <c r="GC13">
        <f>INDEX(HaverPull!$B:$XZ,MATCH(Calculations!GC$9,HaverPull!$B:$B,0),MATCH(Calculations!$B13,HaverPull!$B$1:$XZ$1,0))</f>
        <v>2643.9</v>
      </c>
      <c r="GD13">
        <f>INDEX(HaverPull!$B:$XZ,MATCH(Calculations!GD$9,HaverPull!$B:$B,0),MATCH(Calculations!$B13,HaverPull!$B$1:$XZ$1,0))</f>
        <v>2656</v>
      </c>
      <c r="GE13">
        <f>INDEX(HaverPull!$B:$XZ,MATCH(Calculations!GE$9,HaverPull!$B:$B,0),MATCH(Calculations!$B13,HaverPull!$B$1:$XZ$1,0))</f>
        <v>2683.4</v>
      </c>
      <c r="GF13">
        <f>INDEX(HaverPull!$B:$XZ,MATCH(Calculations!GF$9,HaverPull!$B:$B,0),MATCH(Calculations!$B13,HaverPull!$B$1:$XZ$1,0))</f>
        <v>2703</v>
      </c>
      <c r="GG13">
        <f>INDEX(HaverPull!$B:$XZ,MATCH(Calculations!GG$9,HaverPull!$B:$B,0),MATCH(Calculations!$B13,HaverPull!$B$1:$XZ$1,0))</f>
        <v>2719.7</v>
      </c>
      <c r="GH13">
        <f>INDEX(HaverPull!$B:$XZ,MATCH(Calculations!GH$9,HaverPull!$B:$B,0),MATCH(Calculations!$B13,HaverPull!$B$1:$XZ$1,0))</f>
        <v>2737.9</v>
      </c>
      <c r="GI13">
        <f>INDEX(HaverPull!$B:$XZ,MATCH(Calculations!GI$9,HaverPull!$B:$B,0),MATCH(Calculations!$B13,HaverPull!$B$1:$XZ$1,0))</f>
        <v>2773.4</v>
      </c>
      <c r="GJ13">
        <f>INDEX(HaverPull!$B:$XZ,MATCH(Calculations!GJ$9,HaverPull!$B:$B,0),MATCH(Calculations!$B13,HaverPull!$B$1:$XZ$1,0))</f>
        <v>2777.8</v>
      </c>
      <c r="GK13">
        <f>INDEX(HaverPull!$B:$XZ,MATCH(Calculations!GK$9,HaverPull!$B:$B,0),MATCH(Calculations!$B13,HaverPull!$B$1:$XZ$1,0))</f>
        <v>2798.5</v>
      </c>
      <c r="GL13">
        <f>INDEX(HaverPull!$B:$XZ,MATCH(Calculations!GL$9,HaverPull!$B:$B,0),MATCH(Calculations!$B13,HaverPull!$B$1:$XZ$1,0))</f>
        <v>2812.6</v>
      </c>
      <c r="GM13">
        <f>INDEX(HaverPull!$B:$XZ,MATCH(Calculations!GM$9,HaverPull!$B:$B,0),MATCH(Calculations!$B13,HaverPull!$B$1:$XZ$1,0))</f>
        <v>2849.3</v>
      </c>
      <c r="GN13" s="79">
        <v>2877.2</v>
      </c>
      <c r="GO13" t="e">
        <f>INDEX(HaverPull!$B:$XZ,MATCH(Calculations!GO$9,HaverPull!$B:$B,0),MATCH(Calculations!$B13,HaverPull!$B$1:$XZ$1,0))</f>
        <v>#N/A</v>
      </c>
      <c r="GP13" t="e">
        <f>INDEX(HaverPull!$B:$XZ,MATCH(Calculations!GP$9,HaverPull!$B:$B,0),MATCH(Calculations!$B13,HaverPull!$B$1:$XZ$1,0))</f>
        <v>#N/A</v>
      </c>
      <c r="GQ13" t="e">
        <f>INDEX(HaverPull!$B:$XZ,MATCH(Calculations!GQ$9,HaverPull!$B:$B,0),MATCH(Calculations!$B13,HaverPull!$B$1:$XZ$1,0))</f>
        <v>#N/A</v>
      </c>
      <c r="GR13" t="e">
        <f>INDEX(HaverPull!$B:$XZ,MATCH(Calculations!GR$9,HaverPull!$B:$B,0),MATCH(Calculations!$B13,HaverPull!$B$1:$XZ$1,0))</f>
        <v>#N/A</v>
      </c>
      <c r="GS13" t="e">
        <f>INDEX(HaverPull!$B:$XZ,MATCH(Calculations!GS$9,HaverPull!$B:$B,0),MATCH(Calculations!$B13,HaverPull!$B$1:$XZ$1,0))</f>
        <v>#N/A</v>
      </c>
      <c r="GT13" t="e">
        <f>INDEX(HaverPull!$B:$XZ,MATCH(Calculations!GT$9,HaverPull!$B:$B,0),MATCH(Calculations!$B13,HaverPull!$B$1:$XZ$1,0))</f>
        <v>#N/A</v>
      </c>
      <c r="GU13" t="e">
        <f>INDEX(HaverPull!$B:$XZ,MATCH(Calculations!GU$9,HaverPull!$B:$B,0),MATCH(Calculations!$B13,HaverPull!$B$1:$XZ$1,0))</f>
        <v>#N/A</v>
      </c>
      <c r="GV13" t="e">
        <f>INDEX(HaverPull!$B:$XZ,MATCH(Calculations!GV$9,HaverPull!$B:$B,0),MATCH(Calculations!$B13,HaverPull!$B$1:$XZ$1,0))</f>
        <v>#N/A</v>
      </c>
    </row>
    <row r="14" spans="1:206" x14ac:dyDescent="0.25">
      <c r="A14" s="7" t="s">
        <v>180</v>
      </c>
      <c r="B14" s="8" t="s">
        <v>35</v>
      </c>
      <c r="C14">
        <f>INDEX(HaverPull!$B:$XZ,MATCH(Calculations!C$9,HaverPull!$B:$B,0),MATCH(Calculations!$B14,HaverPull!$B$1:$XZ$1,0))</f>
        <v>46.2</v>
      </c>
      <c r="D14">
        <f>INDEX(HaverPull!$B:$XZ,MATCH(Calculations!D$9,HaverPull!$B:$B,0),MATCH(Calculations!$B14,HaverPull!$B$1:$XZ$1,0))</f>
        <v>46.5</v>
      </c>
      <c r="E14">
        <f>INDEX(HaverPull!$B:$XZ,MATCH(Calculations!E$9,HaverPull!$B:$B,0),MATCH(Calculations!$B14,HaverPull!$B$1:$XZ$1,0))</f>
        <v>46.9</v>
      </c>
      <c r="F14">
        <f>INDEX(HaverPull!$B:$XZ,MATCH(Calculations!F$9,HaverPull!$B:$B,0),MATCH(Calculations!$B14,HaverPull!$B$1:$XZ$1,0))</f>
        <v>46.7</v>
      </c>
      <c r="G14">
        <f>INDEX(HaverPull!$B:$XZ,MATCH(Calculations!G$9,HaverPull!$B:$B,0),MATCH(Calculations!$B14,HaverPull!$B$1:$XZ$1,0))</f>
        <v>50.8</v>
      </c>
      <c r="H14">
        <f>INDEX(HaverPull!$B:$XZ,MATCH(Calculations!H$9,HaverPull!$B:$B,0),MATCH(Calculations!$B14,HaverPull!$B$1:$XZ$1,0))</f>
        <v>51.4</v>
      </c>
      <c r="I14">
        <f>INDEX(HaverPull!$B:$XZ,MATCH(Calculations!I$9,HaverPull!$B:$B,0),MATCH(Calculations!$B14,HaverPull!$B$1:$XZ$1,0))</f>
        <v>51.6</v>
      </c>
      <c r="J14">
        <f>INDEX(HaverPull!$B:$XZ,MATCH(Calculations!J$9,HaverPull!$B:$B,0),MATCH(Calculations!$B14,HaverPull!$B$1:$XZ$1,0))</f>
        <v>52.2</v>
      </c>
      <c r="K14">
        <f>INDEX(HaverPull!$B:$XZ,MATCH(Calculations!K$9,HaverPull!$B:$B,0),MATCH(Calculations!$B14,HaverPull!$B$1:$XZ$1,0))</f>
        <v>58.5</v>
      </c>
      <c r="L14">
        <f>INDEX(HaverPull!$B:$XZ,MATCH(Calculations!L$9,HaverPull!$B:$B,0),MATCH(Calculations!$B14,HaverPull!$B$1:$XZ$1,0))</f>
        <v>59.2</v>
      </c>
      <c r="M14">
        <f>INDEX(HaverPull!$B:$XZ,MATCH(Calculations!M$9,HaverPull!$B:$B,0),MATCH(Calculations!$B14,HaverPull!$B$1:$XZ$1,0))</f>
        <v>59.9</v>
      </c>
      <c r="N14">
        <f>INDEX(HaverPull!$B:$XZ,MATCH(Calculations!N$9,HaverPull!$B:$B,0),MATCH(Calculations!$B14,HaverPull!$B$1:$XZ$1,0))</f>
        <v>60.8</v>
      </c>
      <c r="O14">
        <f>INDEX(HaverPull!$B:$XZ,MATCH(Calculations!O$9,HaverPull!$B:$B,0),MATCH(Calculations!$B14,HaverPull!$B$1:$XZ$1,0))</f>
        <v>74.099999999999994</v>
      </c>
      <c r="P14">
        <f>INDEX(HaverPull!$B:$XZ,MATCH(Calculations!P$9,HaverPull!$B:$B,0),MATCH(Calculations!$B14,HaverPull!$B$1:$XZ$1,0))</f>
        <v>75.3</v>
      </c>
      <c r="Q14">
        <f>INDEX(HaverPull!$B:$XZ,MATCH(Calculations!Q$9,HaverPull!$B:$B,0),MATCH(Calculations!$B14,HaverPull!$B$1:$XZ$1,0))</f>
        <v>76.599999999999994</v>
      </c>
      <c r="R14">
        <f>INDEX(HaverPull!$B:$XZ,MATCH(Calculations!R$9,HaverPull!$B:$B,0),MATCH(Calculations!$B14,HaverPull!$B$1:$XZ$1,0))</f>
        <v>78.099999999999994</v>
      </c>
      <c r="S14">
        <f>INDEX(HaverPull!$B:$XZ,MATCH(Calculations!S$9,HaverPull!$B:$B,0),MATCH(Calculations!$B14,HaverPull!$B$1:$XZ$1,0))</f>
        <v>83.7</v>
      </c>
      <c r="T14">
        <f>INDEX(HaverPull!$B:$XZ,MATCH(Calculations!T$9,HaverPull!$B:$B,0),MATCH(Calculations!$B14,HaverPull!$B$1:$XZ$1,0))</f>
        <v>85.3</v>
      </c>
      <c r="U14">
        <f>INDEX(HaverPull!$B:$XZ,MATCH(Calculations!U$9,HaverPull!$B:$B,0),MATCH(Calculations!$B14,HaverPull!$B$1:$XZ$1,0))</f>
        <v>86.9</v>
      </c>
      <c r="V14">
        <f>INDEX(HaverPull!$B:$XZ,MATCH(Calculations!V$9,HaverPull!$B:$B,0),MATCH(Calculations!$B14,HaverPull!$B$1:$XZ$1,0))</f>
        <v>87.1</v>
      </c>
      <c r="W14">
        <f>INDEX(HaverPull!$B:$XZ,MATCH(Calculations!W$9,HaverPull!$B:$B,0),MATCH(Calculations!$B14,HaverPull!$B$1:$XZ$1,0))</f>
        <v>88.2</v>
      </c>
      <c r="X14">
        <f>INDEX(HaverPull!$B:$XZ,MATCH(Calculations!X$9,HaverPull!$B:$B,0),MATCH(Calculations!$B14,HaverPull!$B$1:$XZ$1,0))</f>
        <v>88.6</v>
      </c>
      <c r="Y14">
        <f>INDEX(HaverPull!$B:$XZ,MATCH(Calculations!Y$9,HaverPull!$B:$B,0),MATCH(Calculations!$B14,HaverPull!$B$1:$XZ$1,0))</f>
        <v>90.3</v>
      </c>
      <c r="Z14">
        <f>INDEX(HaverPull!$B:$XZ,MATCH(Calculations!Z$9,HaverPull!$B:$B,0),MATCH(Calculations!$B14,HaverPull!$B$1:$XZ$1,0))</f>
        <v>92.4</v>
      </c>
      <c r="AA14">
        <f>INDEX(HaverPull!$B:$XZ,MATCH(Calculations!AA$9,HaverPull!$B:$B,0),MATCH(Calculations!$B14,HaverPull!$B$1:$XZ$1,0))</f>
        <v>99.6</v>
      </c>
      <c r="AB14">
        <f>INDEX(HaverPull!$B:$XZ,MATCH(Calculations!AB$9,HaverPull!$B:$B,0),MATCH(Calculations!$B14,HaverPull!$B$1:$XZ$1,0))</f>
        <v>101.1</v>
      </c>
      <c r="AC14">
        <f>INDEX(HaverPull!$B:$XZ,MATCH(Calculations!AC$9,HaverPull!$B:$B,0),MATCH(Calculations!$B14,HaverPull!$B$1:$XZ$1,0))</f>
        <v>102.8</v>
      </c>
      <c r="AD14">
        <f>INDEX(HaverPull!$B:$XZ,MATCH(Calculations!AD$9,HaverPull!$B:$B,0),MATCH(Calculations!$B14,HaverPull!$B$1:$XZ$1,0))</f>
        <v>104.4</v>
      </c>
      <c r="AE14">
        <f>INDEX(HaverPull!$B:$XZ,MATCH(Calculations!AE$9,HaverPull!$B:$B,0),MATCH(Calculations!$B14,HaverPull!$B$1:$XZ$1,0))</f>
        <v>110</v>
      </c>
      <c r="AF14">
        <f>INDEX(HaverPull!$B:$XZ,MATCH(Calculations!AF$9,HaverPull!$B:$B,0),MATCH(Calculations!$B14,HaverPull!$B$1:$XZ$1,0))</f>
        <v>112.8</v>
      </c>
      <c r="AG14">
        <f>INDEX(HaverPull!$B:$XZ,MATCH(Calculations!AG$9,HaverPull!$B:$B,0),MATCH(Calculations!$B14,HaverPull!$B$1:$XZ$1,0))</f>
        <v>115.1</v>
      </c>
      <c r="AH14">
        <f>INDEX(HaverPull!$B:$XZ,MATCH(Calculations!AH$9,HaverPull!$B:$B,0),MATCH(Calculations!$B14,HaverPull!$B$1:$XZ$1,0))</f>
        <v>117.5</v>
      </c>
      <c r="AI14">
        <f>INDEX(HaverPull!$B:$XZ,MATCH(Calculations!AI$9,HaverPull!$B:$B,0),MATCH(Calculations!$B14,HaverPull!$B$1:$XZ$1,0))</f>
        <v>127</v>
      </c>
      <c r="AJ14">
        <f>INDEX(HaverPull!$B:$XZ,MATCH(Calculations!AJ$9,HaverPull!$B:$B,0),MATCH(Calculations!$B14,HaverPull!$B$1:$XZ$1,0))</f>
        <v>131</v>
      </c>
      <c r="AK14">
        <f>INDEX(HaverPull!$B:$XZ,MATCH(Calculations!AK$9,HaverPull!$B:$B,0),MATCH(Calculations!$B14,HaverPull!$B$1:$XZ$1,0))</f>
        <v>133.6</v>
      </c>
      <c r="AL14">
        <f>INDEX(HaverPull!$B:$XZ,MATCH(Calculations!AL$9,HaverPull!$B:$B,0),MATCH(Calculations!$B14,HaverPull!$B$1:$XZ$1,0))</f>
        <v>136.9</v>
      </c>
      <c r="AM14">
        <f>INDEX(HaverPull!$B:$XZ,MATCH(Calculations!AM$9,HaverPull!$B:$B,0),MATCH(Calculations!$B14,HaverPull!$B$1:$XZ$1,0))</f>
        <v>149.69999999999999</v>
      </c>
      <c r="AN14">
        <f>INDEX(HaverPull!$B:$XZ,MATCH(Calculations!AN$9,HaverPull!$B:$B,0),MATCH(Calculations!$B14,HaverPull!$B$1:$XZ$1,0))</f>
        <v>151.80000000000001</v>
      </c>
      <c r="AO14">
        <f>INDEX(HaverPull!$B:$XZ,MATCH(Calculations!AO$9,HaverPull!$B:$B,0),MATCH(Calculations!$B14,HaverPull!$B$1:$XZ$1,0))</f>
        <v>155.1</v>
      </c>
      <c r="AP14">
        <f>INDEX(HaverPull!$B:$XZ,MATCH(Calculations!AP$9,HaverPull!$B:$B,0),MATCH(Calculations!$B14,HaverPull!$B$1:$XZ$1,0))</f>
        <v>158.1</v>
      </c>
      <c r="AQ14">
        <f>INDEX(HaverPull!$B:$XZ,MATCH(Calculations!AQ$9,HaverPull!$B:$B,0),MATCH(Calculations!$B14,HaverPull!$B$1:$XZ$1,0))</f>
        <v>164.1</v>
      </c>
      <c r="AR14">
        <f>INDEX(HaverPull!$B:$XZ,MATCH(Calculations!AR$9,HaverPull!$B:$B,0),MATCH(Calculations!$B14,HaverPull!$B$1:$XZ$1,0))</f>
        <v>164.2</v>
      </c>
      <c r="AS14">
        <f>INDEX(HaverPull!$B:$XZ,MATCH(Calculations!AS$9,HaverPull!$B:$B,0),MATCH(Calculations!$B14,HaverPull!$B$1:$XZ$1,0))</f>
        <v>167.6</v>
      </c>
      <c r="AT14">
        <f>INDEX(HaverPull!$B:$XZ,MATCH(Calculations!AT$9,HaverPull!$B:$B,0),MATCH(Calculations!$B14,HaverPull!$B$1:$XZ$1,0))</f>
        <v>172.9</v>
      </c>
      <c r="AU14">
        <f>INDEX(HaverPull!$B:$XZ,MATCH(Calculations!AU$9,HaverPull!$B:$B,0),MATCH(Calculations!$B14,HaverPull!$B$1:$XZ$1,0))</f>
        <v>192.8</v>
      </c>
      <c r="AV14">
        <f>INDEX(HaverPull!$B:$XZ,MATCH(Calculations!AV$9,HaverPull!$B:$B,0),MATCH(Calculations!$B14,HaverPull!$B$1:$XZ$1,0))</f>
        <v>195.3</v>
      </c>
      <c r="AW14">
        <f>INDEX(HaverPull!$B:$XZ,MATCH(Calculations!AW$9,HaverPull!$B:$B,0),MATCH(Calculations!$B14,HaverPull!$B$1:$XZ$1,0))</f>
        <v>198.8</v>
      </c>
      <c r="AX14">
        <f>INDEX(HaverPull!$B:$XZ,MATCH(Calculations!AX$9,HaverPull!$B:$B,0),MATCH(Calculations!$B14,HaverPull!$B$1:$XZ$1,0))</f>
        <v>200.6</v>
      </c>
      <c r="AY14">
        <f>INDEX(HaverPull!$B:$XZ,MATCH(Calculations!AY$9,HaverPull!$B:$B,0),MATCH(Calculations!$B14,HaverPull!$B$1:$XZ$1,0))</f>
        <v>208.4</v>
      </c>
      <c r="AZ14">
        <f>INDEX(HaverPull!$B:$XZ,MATCH(Calculations!AZ$9,HaverPull!$B:$B,0),MATCH(Calculations!$B14,HaverPull!$B$1:$XZ$1,0))</f>
        <v>209.6</v>
      </c>
      <c r="BA14">
        <f>INDEX(HaverPull!$B:$XZ,MATCH(Calculations!BA$9,HaverPull!$B:$B,0),MATCH(Calculations!$B14,HaverPull!$B$1:$XZ$1,0))</f>
        <v>211</v>
      </c>
      <c r="BB14">
        <f>INDEX(HaverPull!$B:$XZ,MATCH(Calculations!BB$9,HaverPull!$B:$B,0),MATCH(Calculations!$B14,HaverPull!$B$1:$XZ$1,0))</f>
        <v>211.4</v>
      </c>
      <c r="BC14">
        <f>INDEX(HaverPull!$B:$XZ,MATCH(Calculations!BC$9,HaverPull!$B:$B,0),MATCH(Calculations!$B14,HaverPull!$B$1:$XZ$1,0))</f>
        <v>221.6</v>
      </c>
      <c r="BD14">
        <f>INDEX(HaverPull!$B:$XZ,MATCH(Calculations!BD$9,HaverPull!$B:$B,0),MATCH(Calculations!$B14,HaverPull!$B$1:$XZ$1,0))</f>
        <v>224.9</v>
      </c>
      <c r="BE14">
        <f>INDEX(HaverPull!$B:$XZ,MATCH(Calculations!BE$9,HaverPull!$B:$B,0),MATCH(Calculations!$B14,HaverPull!$B$1:$XZ$1,0))</f>
        <v>228.5</v>
      </c>
      <c r="BF14">
        <f>INDEX(HaverPull!$B:$XZ,MATCH(Calculations!BF$9,HaverPull!$B:$B,0),MATCH(Calculations!$B14,HaverPull!$B$1:$XZ$1,0))</f>
        <v>233.9</v>
      </c>
      <c r="BG14">
        <f>INDEX(HaverPull!$B:$XZ,MATCH(Calculations!BG$9,HaverPull!$B:$B,0),MATCH(Calculations!$B14,HaverPull!$B$1:$XZ$1,0))</f>
        <v>252.3</v>
      </c>
      <c r="BH14">
        <f>INDEX(HaverPull!$B:$XZ,MATCH(Calculations!BH$9,HaverPull!$B:$B,0),MATCH(Calculations!$B14,HaverPull!$B$1:$XZ$1,0))</f>
        <v>257.2</v>
      </c>
      <c r="BI14">
        <f>INDEX(HaverPull!$B:$XZ,MATCH(Calculations!BI$9,HaverPull!$B:$B,0),MATCH(Calculations!$B14,HaverPull!$B$1:$XZ$1,0))</f>
        <v>261.3</v>
      </c>
      <c r="BJ14">
        <f>INDEX(HaverPull!$B:$XZ,MATCH(Calculations!BJ$9,HaverPull!$B:$B,0),MATCH(Calculations!$B14,HaverPull!$B$1:$XZ$1,0))</f>
        <v>264.5</v>
      </c>
      <c r="BK14">
        <f>INDEX(HaverPull!$B:$XZ,MATCH(Calculations!BK$9,HaverPull!$B:$B,0),MATCH(Calculations!$B14,HaverPull!$B$1:$XZ$1,0))</f>
        <v>276.8</v>
      </c>
      <c r="BL14">
        <f>INDEX(HaverPull!$B:$XZ,MATCH(Calculations!BL$9,HaverPull!$B:$B,0),MATCH(Calculations!$B14,HaverPull!$B$1:$XZ$1,0))</f>
        <v>280.3</v>
      </c>
      <c r="BM14">
        <f>INDEX(HaverPull!$B:$XZ,MATCH(Calculations!BM$9,HaverPull!$B:$B,0),MATCH(Calculations!$B14,HaverPull!$B$1:$XZ$1,0))</f>
        <v>284.2</v>
      </c>
      <c r="BN14">
        <f>INDEX(HaverPull!$B:$XZ,MATCH(Calculations!BN$9,HaverPull!$B:$B,0),MATCH(Calculations!$B14,HaverPull!$B$1:$XZ$1,0))</f>
        <v>289.8</v>
      </c>
      <c r="BO14">
        <f>INDEX(HaverPull!$B:$XZ,MATCH(Calculations!BO$9,HaverPull!$B:$B,0),MATCH(Calculations!$B14,HaverPull!$B$1:$XZ$1,0))</f>
        <v>299.39999999999998</v>
      </c>
      <c r="BP14">
        <f>INDEX(HaverPull!$B:$XZ,MATCH(Calculations!BP$9,HaverPull!$B:$B,0),MATCH(Calculations!$B14,HaverPull!$B$1:$XZ$1,0))</f>
        <v>302.2</v>
      </c>
      <c r="BQ14">
        <f>INDEX(HaverPull!$B:$XZ,MATCH(Calculations!BQ$9,HaverPull!$B:$B,0),MATCH(Calculations!$B14,HaverPull!$B$1:$XZ$1,0))</f>
        <v>306.5</v>
      </c>
      <c r="BR14">
        <f>INDEX(HaverPull!$B:$XZ,MATCH(Calculations!BR$9,HaverPull!$B:$B,0),MATCH(Calculations!$B14,HaverPull!$B$1:$XZ$1,0))</f>
        <v>311.5</v>
      </c>
      <c r="BS14">
        <f>INDEX(HaverPull!$B:$XZ,MATCH(Calculations!BS$9,HaverPull!$B:$B,0),MATCH(Calculations!$B14,HaverPull!$B$1:$XZ$1,0))</f>
        <v>317.89999999999998</v>
      </c>
      <c r="BT14">
        <f>INDEX(HaverPull!$B:$XZ,MATCH(Calculations!BT$9,HaverPull!$B:$B,0),MATCH(Calculations!$B14,HaverPull!$B$1:$XZ$1,0))</f>
        <v>321.7</v>
      </c>
      <c r="BU14">
        <f>INDEX(HaverPull!$B:$XZ,MATCH(Calculations!BU$9,HaverPull!$B:$B,0),MATCH(Calculations!$B14,HaverPull!$B$1:$XZ$1,0))</f>
        <v>326.10000000000002</v>
      </c>
      <c r="BV14">
        <f>INDEX(HaverPull!$B:$XZ,MATCH(Calculations!BV$9,HaverPull!$B:$B,0),MATCH(Calculations!$B14,HaverPull!$B$1:$XZ$1,0))</f>
        <v>332.8</v>
      </c>
      <c r="BW14">
        <f>INDEX(HaverPull!$B:$XZ,MATCH(Calculations!BW$9,HaverPull!$B:$B,0),MATCH(Calculations!$B14,HaverPull!$B$1:$XZ$1,0))</f>
        <v>353.8</v>
      </c>
      <c r="BX14">
        <f>INDEX(HaverPull!$B:$XZ,MATCH(Calculations!BX$9,HaverPull!$B:$B,0),MATCH(Calculations!$B14,HaverPull!$B$1:$XZ$1,0))</f>
        <v>360.8</v>
      </c>
      <c r="BY14">
        <f>INDEX(HaverPull!$B:$XZ,MATCH(Calculations!BY$9,HaverPull!$B:$B,0),MATCH(Calculations!$B14,HaverPull!$B$1:$XZ$1,0))</f>
        <v>366.1</v>
      </c>
      <c r="BZ14">
        <f>INDEX(HaverPull!$B:$XZ,MATCH(Calculations!BZ$9,HaverPull!$B:$B,0),MATCH(Calculations!$B14,HaverPull!$B$1:$XZ$1,0))</f>
        <v>372</v>
      </c>
      <c r="CA14">
        <f>INDEX(HaverPull!$B:$XZ,MATCH(Calculations!CA$9,HaverPull!$B:$B,0),MATCH(Calculations!$B14,HaverPull!$B$1:$XZ$1,0))</f>
        <v>381.5</v>
      </c>
      <c r="CB14">
        <f>INDEX(HaverPull!$B:$XZ,MATCH(Calculations!CB$9,HaverPull!$B:$B,0),MATCH(Calculations!$B14,HaverPull!$B$1:$XZ$1,0))</f>
        <v>384.5</v>
      </c>
      <c r="CC14">
        <f>INDEX(HaverPull!$B:$XZ,MATCH(Calculations!CC$9,HaverPull!$B:$B,0),MATCH(Calculations!$B14,HaverPull!$B$1:$XZ$1,0))</f>
        <v>388.1</v>
      </c>
      <c r="CD14">
        <f>INDEX(HaverPull!$B:$XZ,MATCH(Calculations!CD$9,HaverPull!$B:$B,0),MATCH(Calculations!$B14,HaverPull!$B$1:$XZ$1,0))</f>
        <v>393.7</v>
      </c>
      <c r="CE14">
        <f>INDEX(HaverPull!$B:$XZ,MATCH(Calculations!CE$9,HaverPull!$B:$B,0),MATCH(Calculations!$B14,HaverPull!$B$1:$XZ$1,0))</f>
        <v>406</v>
      </c>
      <c r="CF14">
        <f>INDEX(HaverPull!$B:$XZ,MATCH(Calculations!CF$9,HaverPull!$B:$B,0),MATCH(Calculations!$B14,HaverPull!$B$1:$XZ$1,0))</f>
        <v>410.3</v>
      </c>
      <c r="CG14">
        <f>INDEX(HaverPull!$B:$XZ,MATCH(Calculations!CG$9,HaverPull!$B:$B,0),MATCH(Calculations!$B14,HaverPull!$B$1:$XZ$1,0))</f>
        <v>416.1</v>
      </c>
      <c r="CH14">
        <f>INDEX(HaverPull!$B:$XZ,MATCH(Calculations!CH$9,HaverPull!$B:$B,0),MATCH(Calculations!$B14,HaverPull!$B$1:$XZ$1,0))</f>
        <v>415.9</v>
      </c>
      <c r="CI14">
        <f>INDEX(HaverPull!$B:$XZ,MATCH(Calculations!CI$9,HaverPull!$B:$B,0),MATCH(Calculations!$B14,HaverPull!$B$1:$XZ$1,0))</f>
        <v>426.5</v>
      </c>
      <c r="CJ14">
        <f>INDEX(HaverPull!$B:$XZ,MATCH(Calculations!CJ$9,HaverPull!$B:$B,0),MATCH(Calculations!$B14,HaverPull!$B$1:$XZ$1,0))</f>
        <v>429.8</v>
      </c>
      <c r="CK14">
        <f>INDEX(HaverPull!$B:$XZ,MATCH(Calculations!CK$9,HaverPull!$B:$B,0),MATCH(Calculations!$B14,HaverPull!$B$1:$XZ$1,0))</f>
        <v>434.7</v>
      </c>
      <c r="CL14">
        <f>INDEX(HaverPull!$B:$XZ,MATCH(Calculations!CL$9,HaverPull!$B:$B,0),MATCH(Calculations!$B14,HaverPull!$B$1:$XZ$1,0))</f>
        <v>438</v>
      </c>
      <c r="CM14">
        <f>INDEX(HaverPull!$B:$XZ,MATCH(Calculations!CM$9,HaverPull!$B:$B,0),MATCH(Calculations!$B14,HaverPull!$B$1:$XZ$1,0))</f>
        <v>450.8</v>
      </c>
      <c r="CN14">
        <f>INDEX(HaverPull!$B:$XZ,MATCH(Calculations!CN$9,HaverPull!$B:$B,0),MATCH(Calculations!$B14,HaverPull!$B$1:$XZ$1,0))</f>
        <v>455.8</v>
      </c>
      <c r="CO14">
        <f>INDEX(HaverPull!$B:$XZ,MATCH(Calculations!CO$9,HaverPull!$B:$B,0),MATCH(Calculations!$B14,HaverPull!$B$1:$XZ$1,0))</f>
        <v>459.9</v>
      </c>
      <c r="CP14">
        <f>INDEX(HaverPull!$B:$XZ,MATCH(Calculations!CP$9,HaverPull!$B:$B,0),MATCH(Calculations!$B14,HaverPull!$B$1:$XZ$1,0))</f>
        <v>461.8</v>
      </c>
      <c r="CQ14">
        <f>INDEX(HaverPull!$B:$XZ,MATCH(Calculations!CQ$9,HaverPull!$B:$B,0),MATCH(Calculations!$B14,HaverPull!$B$1:$XZ$1,0))</f>
        <v>469.6</v>
      </c>
      <c r="CR14">
        <f>INDEX(HaverPull!$B:$XZ,MATCH(Calculations!CR$9,HaverPull!$B:$B,0),MATCH(Calculations!$B14,HaverPull!$B$1:$XZ$1,0))</f>
        <v>477.7</v>
      </c>
      <c r="CS14">
        <f>INDEX(HaverPull!$B:$XZ,MATCH(Calculations!CS$9,HaverPull!$B:$B,0),MATCH(Calculations!$B14,HaverPull!$B$1:$XZ$1,0))</f>
        <v>482.3</v>
      </c>
      <c r="CT14">
        <f>INDEX(HaverPull!$B:$XZ,MATCH(Calculations!CT$9,HaverPull!$B:$B,0),MATCH(Calculations!$B14,HaverPull!$B$1:$XZ$1,0))</f>
        <v>488.9</v>
      </c>
      <c r="CU14">
        <f>INDEX(HaverPull!$B:$XZ,MATCH(Calculations!CU$9,HaverPull!$B:$B,0),MATCH(Calculations!$B14,HaverPull!$B$1:$XZ$1,0))</f>
        <v>500.7</v>
      </c>
      <c r="CV14">
        <f>INDEX(HaverPull!$B:$XZ,MATCH(Calculations!CV$9,HaverPull!$B:$B,0),MATCH(Calculations!$B14,HaverPull!$B$1:$XZ$1,0))</f>
        <v>508.8</v>
      </c>
      <c r="CW14">
        <f>INDEX(HaverPull!$B:$XZ,MATCH(Calculations!CW$9,HaverPull!$B:$B,0),MATCH(Calculations!$B14,HaverPull!$B$1:$XZ$1,0))</f>
        <v>513.1</v>
      </c>
      <c r="CX14">
        <f>INDEX(HaverPull!$B:$XZ,MATCH(Calculations!CX$9,HaverPull!$B:$B,0),MATCH(Calculations!$B14,HaverPull!$B$1:$XZ$1,0))</f>
        <v>520</v>
      </c>
      <c r="CY14">
        <f>INDEX(HaverPull!$B:$XZ,MATCH(Calculations!CY$9,HaverPull!$B:$B,0),MATCH(Calculations!$B14,HaverPull!$B$1:$XZ$1,0))</f>
        <v>528.4</v>
      </c>
      <c r="CZ14">
        <f>INDEX(HaverPull!$B:$XZ,MATCH(Calculations!CZ$9,HaverPull!$B:$B,0),MATCH(Calculations!$B14,HaverPull!$B$1:$XZ$1,0))</f>
        <v>532.79999999999995</v>
      </c>
      <c r="DA14">
        <f>INDEX(HaverPull!$B:$XZ,MATCH(Calculations!DA$9,HaverPull!$B:$B,0),MATCH(Calculations!$B14,HaverPull!$B$1:$XZ$1,0))</f>
        <v>538</v>
      </c>
      <c r="DB14">
        <f>INDEX(HaverPull!$B:$XZ,MATCH(Calculations!DB$9,HaverPull!$B:$B,0),MATCH(Calculations!$B14,HaverPull!$B$1:$XZ$1,0))</f>
        <v>542.70000000000005</v>
      </c>
      <c r="DC14">
        <f>INDEX(HaverPull!$B:$XZ,MATCH(Calculations!DC$9,HaverPull!$B:$B,0),MATCH(Calculations!$B14,HaverPull!$B$1:$XZ$1,0))</f>
        <v>547</v>
      </c>
      <c r="DD14">
        <f>INDEX(HaverPull!$B:$XZ,MATCH(Calculations!DD$9,HaverPull!$B:$B,0),MATCH(Calculations!$B14,HaverPull!$B$1:$XZ$1,0))</f>
        <v>554.79999999999995</v>
      </c>
      <c r="DE14">
        <f>INDEX(HaverPull!$B:$XZ,MATCH(Calculations!DE$9,HaverPull!$B:$B,0),MATCH(Calculations!$B14,HaverPull!$B$1:$XZ$1,0))</f>
        <v>561.4</v>
      </c>
      <c r="DF14">
        <f>INDEX(HaverPull!$B:$XZ,MATCH(Calculations!DF$9,HaverPull!$B:$B,0),MATCH(Calculations!$B14,HaverPull!$B$1:$XZ$1,0))</f>
        <v>568.20000000000005</v>
      </c>
      <c r="DG14">
        <f>INDEX(HaverPull!$B:$XZ,MATCH(Calculations!DG$9,HaverPull!$B:$B,0),MATCH(Calculations!$B14,HaverPull!$B$1:$XZ$1,0))</f>
        <v>578.4</v>
      </c>
      <c r="DH14">
        <f>INDEX(HaverPull!$B:$XZ,MATCH(Calculations!DH$9,HaverPull!$B:$B,0),MATCH(Calculations!$B14,HaverPull!$B$1:$XZ$1,0))</f>
        <v>585.20000000000005</v>
      </c>
      <c r="DI14">
        <f>INDEX(HaverPull!$B:$XZ,MATCH(Calculations!DI$9,HaverPull!$B:$B,0),MATCH(Calculations!$B14,HaverPull!$B$1:$XZ$1,0))</f>
        <v>593.29999999999995</v>
      </c>
      <c r="DJ14">
        <f>INDEX(HaverPull!$B:$XZ,MATCH(Calculations!DJ$9,HaverPull!$B:$B,0),MATCH(Calculations!$B14,HaverPull!$B$1:$XZ$1,0))</f>
        <v>604.1</v>
      </c>
      <c r="DK14">
        <f>INDEX(HaverPull!$B:$XZ,MATCH(Calculations!DK$9,HaverPull!$B:$B,0),MATCH(Calculations!$B14,HaverPull!$B$1:$XZ$1,0))</f>
        <v>614.9</v>
      </c>
      <c r="DL14">
        <f>INDEX(HaverPull!$B:$XZ,MATCH(Calculations!DL$9,HaverPull!$B:$B,0),MATCH(Calculations!$B14,HaverPull!$B$1:$XZ$1,0))</f>
        <v>623.5</v>
      </c>
      <c r="DM14">
        <f>INDEX(HaverPull!$B:$XZ,MATCH(Calculations!DM$9,HaverPull!$B:$B,0),MATCH(Calculations!$B14,HaverPull!$B$1:$XZ$1,0))</f>
        <v>632.1</v>
      </c>
      <c r="DN14">
        <f>INDEX(HaverPull!$B:$XZ,MATCH(Calculations!DN$9,HaverPull!$B:$B,0),MATCH(Calculations!$B14,HaverPull!$B$1:$XZ$1,0))</f>
        <v>640.5</v>
      </c>
      <c r="DO14">
        <f>INDEX(HaverPull!$B:$XZ,MATCH(Calculations!DO$9,HaverPull!$B:$B,0),MATCH(Calculations!$B14,HaverPull!$B$1:$XZ$1,0))</f>
        <v>655.6</v>
      </c>
      <c r="DP14">
        <f>INDEX(HaverPull!$B:$XZ,MATCH(Calculations!DP$9,HaverPull!$B:$B,0),MATCH(Calculations!$B14,HaverPull!$B$1:$XZ$1,0))</f>
        <v>659.7</v>
      </c>
      <c r="DQ14">
        <f>INDEX(HaverPull!$B:$XZ,MATCH(Calculations!DQ$9,HaverPull!$B:$B,0),MATCH(Calculations!$B14,HaverPull!$B$1:$XZ$1,0))</f>
        <v>665.6</v>
      </c>
      <c r="DR14">
        <f>INDEX(HaverPull!$B:$XZ,MATCH(Calculations!DR$9,HaverPull!$B:$B,0),MATCH(Calculations!$B14,HaverPull!$B$1:$XZ$1,0))</f>
        <v>677.4</v>
      </c>
      <c r="DS14">
        <f>INDEX(HaverPull!$B:$XZ,MATCH(Calculations!DS$9,HaverPull!$B:$B,0),MATCH(Calculations!$B14,HaverPull!$B$1:$XZ$1,0))</f>
        <v>700.9</v>
      </c>
      <c r="DT14">
        <f>INDEX(HaverPull!$B:$XZ,MATCH(Calculations!DT$9,HaverPull!$B:$B,0),MATCH(Calculations!$B14,HaverPull!$B$1:$XZ$1,0))</f>
        <v>702.4</v>
      </c>
      <c r="DU14">
        <f>INDEX(HaverPull!$B:$XZ,MATCH(Calculations!DU$9,HaverPull!$B:$B,0),MATCH(Calculations!$B14,HaverPull!$B$1:$XZ$1,0))</f>
        <v>714.8</v>
      </c>
      <c r="DV14">
        <f>INDEX(HaverPull!$B:$XZ,MATCH(Calculations!DV$9,HaverPull!$B:$B,0),MATCH(Calculations!$B14,HaverPull!$B$1:$XZ$1,0))</f>
        <v>719.5</v>
      </c>
      <c r="DW14">
        <f>INDEX(HaverPull!$B:$XZ,MATCH(Calculations!DW$9,HaverPull!$B:$B,0),MATCH(Calculations!$B14,HaverPull!$B$1:$XZ$1,0))</f>
        <v>739.2</v>
      </c>
      <c r="DX14">
        <f>INDEX(HaverPull!$B:$XZ,MATCH(Calculations!DX$9,HaverPull!$B:$B,0),MATCH(Calculations!$B14,HaverPull!$B$1:$XZ$1,0))</f>
        <v>737.8</v>
      </c>
      <c r="DY14">
        <f>INDEX(HaverPull!$B:$XZ,MATCH(Calculations!DY$9,HaverPull!$B:$B,0),MATCH(Calculations!$B14,HaverPull!$B$1:$XZ$1,0))</f>
        <v>735.3</v>
      </c>
      <c r="DZ14">
        <f>INDEX(HaverPull!$B:$XZ,MATCH(Calculations!DZ$9,HaverPull!$B:$B,0),MATCH(Calculations!$B14,HaverPull!$B$1:$XZ$1,0))</f>
        <v>735.5</v>
      </c>
      <c r="EA14">
        <f>INDEX(HaverPull!$B:$XZ,MATCH(Calculations!EA$9,HaverPull!$B:$B,0),MATCH(Calculations!$B14,HaverPull!$B$1:$XZ$1,0))</f>
        <v>749.1</v>
      </c>
      <c r="EB14">
        <f>INDEX(HaverPull!$B:$XZ,MATCH(Calculations!EB$9,HaverPull!$B:$B,0),MATCH(Calculations!$B14,HaverPull!$B$1:$XZ$1,0))</f>
        <v>755.9</v>
      </c>
      <c r="EC14">
        <f>INDEX(HaverPull!$B:$XZ,MATCH(Calculations!EC$9,HaverPull!$B:$B,0),MATCH(Calculations!$B14,HaverPull!$B$1:$XZ$1,0))</f>
        <v>757.2</v>
      </c>
      <c r="ED14">
        <f>INDEX(HaverPull!$B:$XZ,MATCH(Calculations!ED$9,HaverPull!$B:$B,0),MATCH(Calculations!$B14,HaverPull!$B$1:$XZ$1,0))</f>
        <v>758.7</v>
      </c>
      <c r="EE14">
        <f>INDEX(HaverPull!$B:$XZ,MATCH(Calculations!EE$9,HaverPull!$B:$B,0),MATCH(Calculations!$B14,HaverPull!$B$1:$XZ$1,0))</f>
        <v>768.2</v>
      </c>
      <c r="EF14">
        <f>INDEX(HaverPull!$B:$XZ,MATCH(Calculations!EF$9,HaverPull!$B:$B,0),MATCH(Calculations!$B14,HaverPull!$B$1:$XZ$1,0))</f>
        <v>778.1</v>
      </c>
      <c r="EG14">
        <f>INDEX(HaverPull!$B:$XZ,MATCH(Calculations!EG$9,HaverPull!$B:$B,0),MATCH(Calculations!$B14,HaverPull!$B$1:$XZ$1,0))</f>
        <v>787.4</v>
      </c>
      <c r="EH14">
        <f>INDEX(HaverPull!$B:$XZ,MATCH(Calculations!EH$9,HaverPull!$B:$B,0),MATCH(Calculations!$B14,HaverPull!$B$1:$XZ$1,0))</f>
        <v>799.1</v>
      </c>
      <c r="EI14">
        <f>INDEX(HaverPull!$B:$XZ,MATCH(Calculations!EI$9,HaverPull!$B:$B,0),MATCH(Calculations!$B14,HaverPull!$B$1:$XZ$1,0))</f>
        <v>814.6</v>
      </c>
      <c r="EJ14">
        <f>INDEX(HaverPull!$B:$XZ,MATCH(Calculations!EJ$9,HaverPull!$B:$B,0),MATCH(Calculations!$B14,HaverPull!$B$1:$XZ$1,0))</f>
        <v>828.3</v>
      </c>
      <c r="EK14">
        <f>INDEX(HaverPull!$B:$XZ,MATCH(Calculations!EK$9,HaverPull!$B:$B,0),MATCH(Calculations!$B14,HaverPull!$B$1:$XZ$1,0))</f>
        <v>843.1</v>
      </c>
      <c r="EL14">
        <f>INDEX(HaverPull!$B:$XZ,MATCH(Calculations!EL$9,HaverPull!$B:$B,0),MATCH(Calculations!$B14,HaverPull!$B$1:$XZ$1,0))</f>
        <v>848.3</v>
      </c>
      <c r="EM14">
        <f>INDEX(HaverPull!$B:$XZ,MATCH(Calculations!EM$9,HaverPull!$B:$B,0),MATCH(Calculations!$B14,HaverPull!$B$1:$XZ$1,0))</f>
        <v>864.4</v>
      </c>
      <c r="EN14">
        <f>INDEX(HaverPull!$B:$XZ,MATCH(Calculations!EN$9,HaverPull!$B:$B,0),MATCH(Calculations!$B14,HaverPull!$B$1:$XZ$1,0))</f>
        <v>871.8</v>
      </c>
      <c r="EO14">
        <f>INDEX(HaverPull!$B:$XZ,MATCH(Calculations!EO$9,HaverPull!$B:$B,0),MATCH(Calculations!$B14,HaverPull!$B$1:$XZ$1,0))</f>
        <v>883.9</v>
      </c>
      <c r="EP14">
        <f>INDEX(HaverPull!$B:$XZ,MATCH(Calculations!EP$9,HaverPull!$B:$B,0),MATCH(Calculations!$B14,HaverPull!$B$1:$XZ$1,0))</f>
        <v>892</v>
      </c>
      <c r="EQ14">
        <f>INDEX(HaverPull!$B:$XZ,MATCH(Calculations!EQ$9,HaverPull!$B:$B,0),MATCH(Calculations!$B14,HaverPull!$B$1:$XZ$1,0))</f>
        <v>920</v>
      </c>
      <c r="ER14">
        <f>INDEX(HaverPull!$B:$XZ,MATCH(Calculations!ER$9,HaverPull!$B:$B,0),MATCH(Calculations!$B14,HaverPull!$B$1:$XZ$1,0))</f>
        <v>923.4</v>
      </c>
      <c r="ES14">
        <f>INDEX(HaverPull!$B:$XZ,MATCH(Calculations!ES$9,HaverPull!$B:$B,0),MATCH(Calculations!$B14,HaverPull!$B$1:$XZ$1,0))</f>
        <v>926.5</v>
      </c>
      <c r="ET14">
        <f>INDEX(HaverPull!$B:$XZ,MATCH(Calculations!ET$9,HaverPull!$B:$B,0),MATCH(Calculations!$B14,HaverPull!$B$1:$XZ$1,0))</f>
        <v>938.9</v>
      </c>
      <c r="EU14">
        <f>INDEX(HaverPull!$B:$XZ,MATCH(Calculations!EU$9,HaverPull!$B:$B,0),MATCH(Calculations!$B14,HaverPull!$B$1:$XZ$1,0))</f>
        <v>962.3</v>
      </c>
      <c r="EV14">
        <f>INDEX(HaverPull!$B:$XZ,MATCH(Calculations!EV$9,HaverPull!$B:$B,0),MATCH(Calculations!$B14,HaverPull!$B$1:$XZ$1,0))</f>
        <v>962.8</v>
      </c>
      <c r="EW14">
        <f>INDEX(HaverPull!$B:$XZ,MATCH(Calculations!EW$9,HaverPull!$B:$B,0),MATCH(Calculations!$B14,HaverPull!$B$1:$XZ$1,0))</f>
        <v>964.6</v>
      </c>
      <c r="EX14">
        <f>INDEX(HaverPull!$B:$XZ,MATCH(Calculations!EX$9,HaverPull!$B:$B,0),MATCH(Calculations!$B14,HaverPull!$B$1:$XZ$1,0))</f>
        <v>974.9</v>
      </c>
      <c r="EY14">
        <f>INDEX(HaverPull!$B:$XZ,MATCH(Calculations!EY$9,HaverPull!$B:$B,0),MATCH(Calculations!$B14,HaverPull!$B$1:$XZ$1,0))</f>
        <v>991.4</v>
      </c>
      <c r="EZ14">
        <f>INDEX(HaverPull!$B:$XZ,MATCH(Calculations!EZ$9,HaverPull!$B:$B,0),MATCH(Calculations!$B14,HaverPull!$B$1:$XZ$1,0))</f>
        <v>992</v>
      </c>
      <c r="FA14">
        <f>INDEX(HaverPull!$B:$XZ,MATCH(Calculations!FA$9,HaverPull!$B:$B,0),MATCH(Calculations!$B14,HaverPull!$B$1:$XZ$1,0))</f>
        <v>995.5</v>
      </c>
      <c r="FB14">
        <f>INDEX(HaverPull!$B:$XZ,MATCH(Calculations!FB$9,HaverPull!$B:$B,0),MATCH(Calculations!$B14,HaverPull!$B$1:$XZ$1,0))</f>
        <v>993.4</v>
      </c>
      <c r="FC14">
        <f>INDEX(HaverPull!$B:$XZ,MATCH(Calculations!FC$9,HaverPull!$B:$B,0),MATCH(Calculations!$B14,HaverPull!$B$1:$XZ$1,0))</f>
        <v>966.2</v>
      </c>
      <c r="FD14">
        <f>INDEX(HaverPull!$B:$XZ,MATCH(Calculations!FD$9,HaverPull!$B:$B,0),MATCH(Calculations!$B14,HaverPull!$B$1:$XZ$1,0))</f>
        <v>971.2</v>
      </c>
      <c r="FE14">
        <f>INDEX(HaverPull!$B:$XZ,MATCH(Calculations!FE$9,HaverPull!$B:$B,0),MATCH(Calculations!$B14,HaverPull!$B$1:$XZ$1,0))</f>
        <v>968.4</v>
      </c>
      <c r="FF14">
        <f>INDEX(HaverPull!$B:$XZ,MATCH(Calculations!FF$9,HaverPull!$B:$B,0),MATCH(Calculations!$B14,HaverPull!$B$1:$XZ$1,0))</f>
        <v>971.6</v>
      </c>
      <c r="FG14">
        <f>INDEX(HaverPull!$B:$XZ,MATCH(Calculations!FG$9,HaverPull!$B:$B,0),MATCH(Calculations!$B14,HaverPull!$B$1:$XZ$1,0))</f>
        <v>976.9</v>
      </c>
      <c r="FH14">
        <f>INDEX(HaverPull!$B:$XZ,MATCH(Calculations!FH$9,HaverPull!$B:$B,0),MATCH(Calculations!$B14,HaverPull!$B$1:$XZ$1,0))</f>
        <v>989</v>
      </c>
      <c r="FI14">
        <f>INDEX(HaverPull!$B:$XZ,MATCH(Calculations!FI$9,HaverPull!$B:$B,0),MATCH(Calculations!$B14,HaverPull!$B$1:$XZ$1,0))</f>
        <v>993.3</v>
      </c>
      <c r="FJ14">
        <f>INDEX(HaverPull!$B:$XZ,MATCH(Calculations!FJ$9,HaverPull!$B:$B,0),MATCH(Calculations!$B14,HaverPull!$B$1:$XZ$1,0))</f>
        <v>996.9</v>
      </c>
      <c r="FK14">
        <f>INDEX(HaverPull!$B:$XZ,MATCH(Calculations!FK$9,HaverPull!$B:$B,0),MATCH(Calculations!$B14,HaverPull!$B$1:$XZ$1,0))</f>
        <v>918.1</v>
      </c>
      <c r="FL14">
        <f>INDEX(HaverPull!$B:$XZ,MATCH(Calculations!FL$9,HaverPull!$B:$B,0),MATCH(Calculations!$B14,HaverPull!$B$1:$XZ$1,0))</f>
        <v>920.7</v>
      </c>
      <c r="FM14">
        <f>INDEX(HaverPull!$B:$XZ,MATCH(Calculations!FM$9,HaverPull!$B:$B,0),MATCH(Calculations!$B14,HaverPull!$B$1:$XZ$1,0))</f>
        <v>928.5</v>
      </c>
      <c r="FN14">
        <f>INDEX(HaverPull!$B:$XZ,MATCH(Calculations!FN$9,HaverPull!$B:$B,0),MATCH(Calculations!$B14,HaverPull!$B$1:$XZ$1,0))</f>
        <v>921.6</v>
      </c>
      <c r="FO14">
        <f>INDEX(HaverPull!$B:$XZ,MATCH(Calculations!FO$9,HaverPull!$B:$B,0),MATCH(Calculations!$B14,HaverPull!$B$1:$XZ$1,0))</f>
        <v>946.1</v>
      </c>
      <c r="FP14">
        <f>INDEX(HaverPull!$B:$XZ,MATCH(Calculations!FP$9,HaverPull!$B:$B,0),MATCH(Calculations!$B14,HaverPull!$B$1:$XZ$1,0))</f>
        <v>949.5</v>
      </c>
      <c r="FQ14">
        <f>INDEX(HaverPull!$B:$XZ,MATCH(Calculations!FQ$9,HaverPull!$B:$B,0),MATCH(Calculations!$B14,HaverPull!$B$1:$XZ$1,0))</f>
        <v>952.6</v>
      </c>
      <c r="FR14">
        <f>INDEX(HaverPull!$B:$XZ,MATCH(Calculations!FR$9,HaverPull!$B:$B,0),MATCH(Calculations!$B14,HaverPull!$B$1:$XZ$1,0))</f>
        <v>976.6</v>
      </c>
      <c r="FS14">
        <f>INDEX(HaverPull!$B:$XZ,MATCH(Calculations!FS$9,HaverPull!$B:$B,0),MATCH(Calculations!$B14,HaverPull!$B$1:$XZ$1,0))</f>
        <v>1094</v>
      </c>
      <c r="FT14">
        <f>INDEX(HaverPull!$B:$XZ,MATCH(Calculations!FT$9,HaverPull!$B:$B,0),MATCH(Calculations!$B14,HaverPull!$B$1:$XZ$1,0))</f>
        <v>1108.5</v>
      </c>
      <c r="FU14">
        <f>INDEX(HaverPull!$B:$XZ,MATCH(Calculations!FU$9,HaverPull!$B:$B,0),MATCH(Calculations!$B14,HaverPull!$B$1:$XZ$1,0))</f>
        <v>1114.3</v>
      </c>
      <c r="FV14">
        <f>INDEX(HaverPull!$B:$XZ,MATCH(Calculations!FV$9,HaverPull!$B:$B,0),MATCH(Calculations!$B14,HaverPull!$B$1:$XZ$1,0))</f>
        <v>1122.3</v>
      </c>
      <c r="FW14">
        <f>INDEX(HaverPull!$B:$XZ,MATCH(Calculations!FW$9,HaverPull!$B:$B,0),MATCH(Calculations!$B14,HaverPull!$B$1:$XZ$1,0))</f>
        <v>1146.5999999999999</v>
      </c>
      <c r="FX14">
        <f>INDEX(HaverPull!$B:$XZ,MATCH(Calculations!FX$9,HaverPull!$B:$B,0),MATCH(Calculations!$B14,HaverPull!$B$1:$XZ$1,0))</f>
        <v>1151</v>
      </c>
      <c r="FY14">
        <f>INDEX(HaverPull!$B:$XZ,MATCH(Calculations!FY$9,HaverPull!$B:$B,0),MATCH(Calculations!$B14,HaverPull!$B$1:$XZ$1,0))</f>
        <v>1163.0999999999999</v>
      </c>
      <c r="FZ14">
        <f>INDEX(HaverPull!$B:$XZ,MATCH(Calculations!FZ$9,HaverPull!$B:$B,0),MATCH(Calculations!$B14,HaverPull!$B$1:$XZ$1,0))</f>
        <v>1181.4000000000001</v>
      </c>
      <c r="GA14">
        <f>INDEX(HaverPull!$B:$XZ,MATCH(Calculations!GA$9,HaverPull!$B:$B,0),MATCH(Calculations!$B14,HaverPull!$B$1:$XZ$1,0))</f>
        <v>1193.5999999999999</v>
      </c>
      <c r="GB14">
        <f>INDEX(HaverPull!$B:$XZ,MATCH(Calculations!GB$9,HaverPull!$B:$B,0),MATCH(Calculations!$B14,HaverPull!$B$1:$XZ$1,0))</f>
        <v>1206.9000000000001</v>
      </c>
      <c r="GC14">
        <f>INDEX(HaverPull!$B:$XZ,MATCH(Calculations!GC$9,HaverPull!$B:$B,0),MATCH(Calculations!$B14,HaverPull!$B$1:$XZ$1,0))</f>
        <v>1215.4000000000001</v>
      </c>
      <c r="GD14">
        <f>INDEX(HaverPull!$B:$XZ,MATCH(Calculations!GD$9,HaverPull!$B:$B,0),MATCH(Calculations!$B14,HaverPull!$B$1:$XZ$1,0))</f>
        <v>1236.9000000000001</v>
      </c>
      <c r="GE14">
        <f>INDEX(HaverPull!$B:$XZ,MATCH(Calculations!GE$9,HaverPull!$B:$B,0),MATCH(Calculations!$B14,HaverPull!$B$1:$XZ$1,0))</f>
        <v>1232.5</v>
      </c>
      <c r="GF14">
        <f>INDEX(HaverPull!$B:$XZ,MATCH(Calculations!GF$9,HaverPull!$B:$B,0),MATCH(Calculations!$B14,HaverPull!$B$1:$XZ$1,0))</f>
        <v>1250.5</v>
      </c>
      <c r="GG14">
        <f>INDEX(HaverPull!$B:$XZ,MATCH(Calculations!GG$9,HaverPull!$B:$B,0),MATCH(Calculations!$B14,HaverPull!$B$1:$XZ$1,0))</f>
        <v>1263.4000000000001</v>
      </c>
      <c r="GH14">
        <f>INDEX(HaverPull!$B:$XZ,MATCH(Calculations!GH$9,HaverPull!$B:$B,0),MATCH(Calculations!$B14,HaverPull!$B$1:$XZ$1,0))</f>
        <v>1255.5</v>
      </c>
      <c r="GI14">
        <f>INDEX(HaverPull!$B:$XZ,MATCH(Calculations!GI$9,HaverPull!$B:$B,0),MATCH(Calculations!$B14,HaverPull!$B$1:$XZ$1,0))</f>
        <v>1289.5999999999999</v>
      </c>
      <c r="GJ14">
        <f>INDEX(HaverPull!$B:$XZ,MATCH(Calculations!GJ$9,HaverPull!$B:$B,0),MATCH(Calculations!$B14,HaverPull!$B$1:$XZ$1,0))</f>
        <v>1299.3</v>
      </c>
      <c r="GK14">
        <f>INDEX(HaverPull!$B:$XZ,MATCH(Calculations!GK$9,HaverPull!$B:$B,0),MATCH(Calculations!$B14,HaverPull!$B$1:$XZ$1,0))</f>
        <v>1314</v>
      </c>
      <c r="GL14">
        <f>INDEX(HaverPull!$B:$XZ,MATCH(Calculations!GL$9,HaverPull!$B:$B,0),MATCH(Calculations!$B14,HaverPull!$B$1:$XZ$1,0))</f>
        <v>1329.5</v>
      </c>
      <c r="GM14">
        <f>INDEX(HaverPull!$B:$XZ,MATCH(Calculations!GM$9,HaverPull!$B:$B,0),MATCH(Calculations!$B14,HaverPull!$B$1:$XZ$1,0))</f>
        <v>1361.7</v>
      </c>
      <c r="GN14" s="78">
        <v>1356.7</v>
      </c>
      <c r="GO14" t="e">
        <f>INDEX(HaverPull!$B:$XZ,MATCH(Calculations!GO$9,HaverPull!$B:$B,0),MATCH(Calculations!$B14,HaverPull!$B$1:$XZ$1,0))</f>
        <v>#N/A</v>
      </c>
      <c r="GP14" t="e">
        <f>INDEX(HaverPull!$B:$XZ,MATCH(Calculations!GP$9,HaverPull!$B:$B,0),MATCH(Calculations!$B14,HaverPull!$B$1:$XZ$1,0))</f>
        <v>#N/A</v>
      </c>
      <c r="GQ14" t="e">
        <f>INDEX(HaverPull!$B:$XZ,MATCH(Calculations!GQ$9,HaverPull!$B:$B,0),MATCH(Calculations!$B14,HaverPull!$B$1:$XZ$1,0))</f>
        <v>#N/A</v>
      </c>
      <c r="GR14" t="e">
        <f>INDEX(HaverPull!$B:$XZ,MATCH(Calculations!GR$9,HaverPull!$B:$B,0),MATCH(Calculations!$B14,HaverPull!$B$1:$XZ$1,0))</f>
        <v>#N/A</v>
      </c>
      <c r="GS14" t="e">
        <f>INDEX(HaverPull!$B:$XZ,MATCH(Calculations!GS$9,HaverPull!$B:$B,0),MATCH(Calculations!$B14,HaverPull!$B$1:$XZ$1,0))</f>
        <v>#N/A</v>
      </c>
      <c r="GT14" t="e">
        <f>INDEX(HaverPull!$B:$XZ,MATCH(Calculations!GT$9,HaverPull!$B:$B,0),MATCH(Calculations!$B14,HaverPull!$B$1:$XZ$1,0))</f>
        <v>#N/A</v>
      </c>
      <c r="GU14" t="e">
        <f>INDEX(HaverPull!$B:$XZ,MATCH(Calculations!GU$9,HaverPull!$B:$B,0),MATCH(Calculations!$B14,HaverPull!$B$1:$XZ$1,0))</f>
        <v>#N/A</v>
      </c>
      <c r="GV14" t="e">
        <f>INDEX(HaverPull!$B:$XZ,MATCH(Calculations!GV$9,HaverPull!$B:$B,0),MATCH(Calculations!$B14,HaverPull!$B$1:$XZ$1,0))</f>
        <v>#N/A</v>
      </c>
    </row>
    <row r="15" spans="1:206" x14ac:dyDescent="0.25">
      <c r="A15" s="7" t="s">
        <v>181</v>
      </c>
      <c r="B15" s="8" t="s">
        <v>36</v>
      </c>
      <c r="C15">
        <f>INDEX(HaverPull!$B:$XZ,MATCH(Calculations!C$9,HaverPull!$B:$B,0),MATCH(Calculations!$B15,HaverPull!$B$1:$XZ$1,0))</f>
        <v>104.6</v>
      </c>
      <c r="D15">
        <f>INDEX(HaverPull!$B:$XZ,MATCH(Calculations!D$9,HaverPull!$B:$B,0),MATCH(Calculations!$B15,HaverPull!$B$1:$XZ$1,0))</f>
        <v>105.5</v>
      </c>
      <c r="E15">
        <f>INDEX(HaverPull!$B:$XZ,MATCH(Calculations!E$9,HaverPull!$B:$B,0),MATCH(Calculations!$B15,HaverPull!$B$1:$XZ$1,0))</f>
        <v>100.7</v>
      </c>
      <c r="F15">
        <f>INDEX(HaverPull!$B:$XZ,MATCH(Calculations!F$9,HaverPull!$B:$B,0),MATCH(Calculations!$B15,HaverPull!$B$1:$XZ$1,0))</f>
        <v>101.5</v>
      </c>
      <c r="G15">
        <f>INDEX(HaverPull!$B:$XZ,MATCH(Calculations!G$9,HaverPull!$B:$B,0),MATCH(Calculations!$B15,HaverPull!$B$1:$XZ$1,0))</f>
        <v>98.3</v>
      </c>
      <c r="H15">
        <f>INDEX(HaverPull!$B:$XZ,MATCH(Calculations!H$9,HaverPull!$B:$B,0),MATCH(Calculations!$B15,HaverPull!$B$1:$XZ$1,0))</f>
        <v>100.7</v>
      </c>
      <c r="I15">
        <f>INDEX(HaverPull!$B:$XZ,MATCH(Calculations!I$9,HaverPull!$B:$B,0),MATCH(Calculations!$B15,HaverPull!$B$1:$XZ$1,0))</f>
        <v>102.3</v>
      </c>
      <c r="J15">
        <f>INDEX(HaverPull!$B:$XZ,MATCH(Calculations!J$9,HaverPull!$B:$B,0),MATCH(Calculations!$B15,HaverPull!$B$1:$XZ$1,0))</f>
        <v>105.5</v>
      </c>
      <c r="K15">
        <f>INDEX(HaverPull!$B:$XZ,MATCH(Calculations!K$9,HaverPull!$B:$B,0),MATCH(Calculations!$B15,HaverPull!$B$1:$XZ$1,0))</f>
        <v>119.8</v>
      </c>
      <c r="L15">
        <f>INDEX(HaverPull!$B:$XZ,MATCH(Calculations!L$9,HaverPull!$B:$B,0),MATCH(Calculations!$B15,HaverPull!$B$1:$XZ$1,0))</f>
        <v>123.4</v>
      </c>
      <c r="M15">
        <f>INDEX(HaverPull!$B:$XZ,MATCH(Calculations!M$9,HaverPull!$B:$B,0),MATCH(Calculations!$B15,HaverPull!$B$1:$XZ$1,0))</f>
        <v>124.3</v>
      </c>
      <c r="N15">
        <f>INDEX(HaverPull!$B:$XZ,MATCH(Calculations!N$9,HaverPull!$B:$B,0),MATCH(Calculations!$B15,HaverPull!$B$1:$XZ$1,0))</f>
        <v>127.1</v>
      </c>
      <c r="O15">
        <f>INDEX(HaverPull!$B:$XZ,MATCH(Calculations!O$9,HaverPull!$B:$B,0),MATCH(Calculations!$B15,HaverPull!$B$1:$XZ$1,0))</f>
        <v>126.4</v>
      </c>
      <c r="P15">
        <f>INDEX(HaverPull!$B:$XZ,MATCH(Calculations!P$9,HaverPull!$B:$B,0),MATCH(Calculations!$B15,HaverPull!$B$1:$XZ$1,0))</f>
        <v>129.19999999999999</v>
      </c>
      <c r="Q15">
        <f>INDEX(HaverPull!$B:$XZ,MATCH(Calculations!Q$9,HaverPull!$B:$B,0),MATCH(Calculations!$B15,HaverPull!$B$1:$XZ$1,0))</f>
        <v>134.1</v>
      </c>
      <c r="R15">
        <f>INDEX(HaverPull!$B:$XZ,MATCH(Calculations!R$9,HaverPull!$B:$B,0),MATCH(Calculations!$B15,HaverPull!$B$1:$XZ$1,0))</f>
        <v>140</v>
      </c>
      <c r="S15">
        <f>INDEX(HaverPull!$B:$XZ,MATCH(Calculations!S$9,HaverPull!$B:$B,0),MATCH(Calculations!$B15,HaverPull!$B$1:$XZ$1,0))</f>
        <v>142.80000000000001</v>
      </c>
      <c r="T15">
        <f>INDEX(HaverPull!$B:$XZ,MATCH(Calculations!T$9,HaverPull!$B:$B,0),MATCH(Calculations!$B15,HaverPull!$B$1:$XZ$1,0))</f>
        <v>148.9</v>
      </c>
      <c r="U15">
        <f>INDEX(HaverPull!$B:$XZ,MATCH(Calculations!U$9,HaverPull!$B:$B,0),MATCH(Calculations!$B15,HaverPull!$B$1:$XZ$1,0))</f>
        <v>154.9</v>
      </c>
      <c r="V15">
        <f>INDEX(HaverPull!$B:$XZ,MATCH(Calculations!V$9,HaverPull!$B:$B,0),MATCH(Calculations!$B15,HaverPull!$B$1:$XZ$1,0))</f>
        <v>157.6</v>
      </c>
      <c r="W15">
        <f>INDEX(HaverPull!$B:$XZ,MATCH(Calculations!W$9,HaverPull!$B:$B,0),MATCH(Calculations!$B15,HaverPull!$B$1:$XZ$1,0))</f>
        <v>158</v>
      </c>
      <c r="X15">
        <f>INDEX(HaverPull!$B:$XZ,MATCH(Calculations!X$9,HaverPull!$B:$B,0),MATCH(Calculations!$B15,HaverPull!$B$1:$XZ$1,0))</f>
        <v>121.1</v>
      </c>
      <c r="Y15">
        <f>INDEX(HaverPull!$B:$XZ,MATCH(Calculations!Y$9,HaverPull!$B:$B,0),MATCH(Calculations!$B15,HaverPull!$B$1:$XZ$1,0))</f>
        <v>152.80000000000001</v>
      </c>
      <c r="Z15">
        <f>INDEX(HaverPull!$B:$XZ,MATCH(Calculations!Z$9,HaverPull!$B:$B,0),MATCH(Calculations!$B15,HaverPull!$B$1:$XZ$1,0))</f>
        <v>158.5</v>
      </c>
      <c r="AA15">
        <f>INDEX(HaverPull!$B:$XZ,MATCH(Calculations!AA$9,HaverPull!$B:$B,0),MATCH(Calculations!$B15,HaverPull!$B$1:$XZ$1,0))</f>
        <v>162.5</v>
      </c>
      <c r="AB15">
        <f>INDEX(HaverPull!$B:$XZ,MATCH(Calculations!AB$9,HaverPull!$B:$B,0),MATCH(Calculations!$B15,HaverPull!$B$1:$XZ$1,0))</f>
        <v>169.3</v>
      </c>
      <c r="AC15">
        <f>INDEX(HaverPull!$B:$XZ,MATCH(Calculations!AC$9,HaverPull!$B:$B,0),MATCH(Calculations!$B15,HaverPull!$B$1:$XZ$1,0))</f>
        <v>176.1</v>
      </c>
      <c r="AD15">
        <f>INDEX(HaverPull!$B:$XZ,MATCH(Calculations!AD$9,HaverPull!$B:$B,0),MATCH(Calculations!$B15,HaverPull!$B$1:$XZ$1,0))</f>
        <v>182.7</v>
      </c>
      <c r="AE15">
        <f>INDEX(HaverPull!$B:$XZ,MATCH(Calculations!AE$9,HaverPull!$B:$B,0),MATCH(Calculations!$B15,HaverPull!$B$1:$XZ$1,0))</f>
        <v>188.8</v>
      </c>
      <c r="AF15">
        <f>INDEX(HaverPull!$B:$XZ,MATCH(Calculations!AF$9,HaverPull!$B:$B,0),MATCH(Calculations!$B15,HaverPull!$B$1:$XZ$1,0))</f>
        <v>195.7</v>
      </c>
      <c r="AG15">
        <f>INDEX(HaverPull!$B:$XZ,MATCH(Calculations!AG$9,HaverPull!$B:$B,0),MATCH(Calculations!$B15,HaverPull!$B$1:$XZ$1,0))</f>
        <v>198.6</v>
      </c>
      <c r="AH15">
        <f>INDEX(HaverPull!$B:$XZ,MATCH(Calculations!AH$9,HaverPull!$B:$B,0),MATCH(Calculations!$B15,HaverPull!$B$1:$XZ$1,0))</f>
        <v>208.5</v>
      </c>
      <c r="AI15">
        <f>INDEX(HaverPull!$B:$XZ,MATCH(Calculations!AI$9,HaverPull!$B:$B,0),MATCH(Calculations!$B15,HaverPull!$B$1:$XZ$1,0))</f>
        <v>212</v>
      </c>
      <c r="AJ15">
        <f>INDEX(HaverPull!$B:$XZ,MATCH(Calculations!AJ$9,HaverPull!$B:$B,0),MATCH(Calculations!$B15,HaverPull!$B$1:$XZ$1,0))</f>
        <v>223.1</v>
      </c>
      <c r="AK15">
        <f>INDEX(HaverPull!$B:$XZ,MATCH(Calculations!AK$9,HaverPull!$B:$B,0),MATCH(Calculations!$B15,HaverPull!$B$1:$XZ$1,0))</f>
        <v>236.3</v>
      </c>
      <c r="AL15">
        <f>INDEX(HaverPull!$B:$XZ,MATCH(Calculations!AL$9,HaverPull!$B:$B,0),MATCH(Calculations!$B15,HaverPull!$B$1:$XZ$1,0))</f>
        <v>247.2</v>
      </c>
      <c r="AM15">
        <f>INDEX(HaverPull!$B:$XZ,MATCH(Calculations!AM$9,HaverPull!$B:$B,0),MATCH(Calculations!$B15,HaverPull!$B$1:$XZ$1,0))</f>
        <v>253.6</v>
      </c>
      <c r="AN15">
        <f>INDEX(HaverPull!$B:$XZ,MATCH(Calculations!AN$9,HaverPull!$B:$B,0),MATCH(Calculations!$B15,HaverPull!$B$1:$XZ$1,0))</f>
        <v>262</v>
      </c>
      <c r="AO15">
        <f>INDEX(HaverPull!$B:$XZ,MATCH(Calculations!AO$9,HaverPull!$B:$B,0),MATCH(Calculations!$B15,HaverPull!$B$1:$XZ$1,0))</f>
        <v>274.8</v>
      </c>
      <c r="AP15">
        <f>INDEX(HaverPull!$B:$XZ,MATCH(Calculations!AP$9,HaverPull!$B:$B,0),MATCH(Calculations!$B15,HaverPull!$B$1:$XZ$1,0))</f>
        <v>285.2</v>
      </c>
      <c r="AQ15">
        <f>INDEX(HaverPull!$B:$XZ,MATCH(Calculations!AQ$9,HaverPull!$B:$B,0),MATCH(Calculations!$B15,HaverPull!$B$1:$XZ$1,0))</f>
        <v>284.8</v>
      </c>
      <c r="AR15">
        <f>INDEX(HaverPull!$B:$XZ,MATCH(Calculations!AR$9,HaverPull!$B:$B,0),MATCH(Calculations!$B15,HaverPull!$B$1:$XZ$1,0))</f>
        <v>292.2</v>
      </c>
      <c r="AS15">
        <f>INDEX(HaverPull!$B:$XZ,MATCH(Calculations!AS$9,HaverPull!$B:$B,0),MATCH(Calculations!$B15,HaverPull!$B$1:$XZ$1,0))</f>
        <v>302.2</v>
      </c>
      <c r="AT15">
        <f>INDEX(HaverPull!$B:$XZ,MATCH(Calculations!AT$9,HaverPull!$B:$B,0),MATCH(Calculations!$B15,HaverPull!$B$1:$XZ$1,0))</f>
        <v>318.89999999999998</v>
      </c>
      <c r="AU15">
        <f>INDEX(HaverPull!$B:$XZ,MATCH(Calculations!AU$9,HaverPull!$B:$B,0),MATCH(Calculations!$B15,HaverPull!$B$1:$XZ$1,0))</f>
        <v>330.9</v>
      </c>
      <c r="AV15">
        <f>INDEX(HaverPull!$B:$XZ,MATCH(Calculations!AV$9,HaverPull!$B:$B,0),MATCH(Calculations!$B15,HaverPull!$B$1:$XZ$1,0))</f>
        <v>342.7</v>
      </c>
      <c r="AW15">
        <f>INDEX(HaverPull!$B:$XZ,MATCH(Calculations!AW$9,HaverPull!$B:$B,0),MATCH(Calculations!$B15,HaverPull!$B$1:$XZ$1,0))</f>
        <v>356.9</v>
      </c>
      <c r="AX15">
        <f>INDEX(HaverPull!$B:$XZ,MATCH(Calculations!AX$9,HaverPull!$B:$B,0),MATCH(Calculations!$B15,HaverPull!$B$1:$XZ$1,0))</f>
        <v>352.7</v>
      </c>
      <c r="AY15">
        <f>INDEX(HaverPull!$B:$XZ,MATCH(Calculations!AY$9,HaverPull!$B:$B,0),MATCH(Calculations!$B15,HaverPull!$B$1:$XZ$1,0))</f>
        <v>352.5</v>
      </c>
      <c r="AZ15">
        <f>INDEX(HaverPull!$B:$XZ,MATCH(Calculations!AZ$9,HaverPull!$B:$B,0),MATCH(Calculations!$B15,HaverPull!$B$1:$XZ$1,0))</f>
        <v>359.7</v>
      </c>
      <c r="BA15">
        <f>INDEX(HaverPull!$B:$XZ,MATCH(Calculations!BA$9,HaverPull!$B:$B,0),MATCH(Calculations!$B15,HaverPull!$B$1:$XZ$1,0))</f>
        <v>350.1</v>
      </c>
      <c r="BB15">
        <f>INDEX(HaverPull!$B:$XZ,MATCH(Calculations!BB$9,HaverPull!$B:$B,0),MATCH(Calculations!$B15,HaverPull!$B$1:$XZ$1,0))</f>
        <v>356.6</v>
      </c>
      <c r="BC15">
        <f>INDEX(HaverPull!$B:$XZ,MATCH(Calculations!BC$9,HaverPull!$B:$B,0),MATCH(Calculations!$B15,HaverPull!$B$1:$XZ$1,0))</f>
        <v>350.9</v>
      </c>
      <c r="BD15">
        <f>INDEX(HaverPull!$B:$XZ,MATCH(Calculations!BD$9,HaverPull!$B:$B,0),MATCH(Calculations!$B15,HaverPull!$B$1:$XZ$1,0))</f>
        <v>359.6</v>
      </c>
      <c r="BE15">
        <f>INDEX(HaverPull!$B:$XZ,MATCH(Calculations!BE$9,HaverPull!$B:$B,0),MATCH(Calculations!$B15,HaverPull!$B$1:$XZ$1,0))</f>
        <v>345.4</v>
      </c>
      <c r="BF15">
        <f>INDEX(HaverPull!$B:$XZ,MATCH(Calculations!BF$9,HaverPull!$B:$B,0),MATCH(Calculations!$B15,HaverPull!$B$1:$XZ$1,0))</f>
        <v>355.7</v>
      </c>
      <c r="BG15">
        <f>INDEX(HaverPull!$B:$XZ,MATCH(Calculations!BG$9,HaverPull!$B:$B,0),MATCH(Calculations!$B15,HaverPull!$B$1:$XZ$1,0))</f>
        <v>361.2</v>
      </c>
      <c r="BH15">
        <f>INDEX(HaverPull!$B:$XZ,MATCH(Calculations!BH$9,HaverPull!$B:$B,0),MATCH(Calculations!$B15,HaverPull!$B$1:$XZ$1,0))</f>
        <v>370.4</v>
      </c>
      <c r="BI15">
        <f>INDEX(HaverPull!$B:$XZ,MATCH(Calculations!BI$9,HaverPull!$B:$B,0),MATCH(Calculations!$B15,HaverPull!$B$1:$XZ$1,0))</f>
        <v>384.1</v>
      </c>
      <c r="BJ15">
        <f>INDEX(HaverPull!$B:$XZ,MATCH(Calculations!BJ$9,HaverPull!$B:$B,0),MATCH(Calculations!$B15,HaverPull!$B$1:$XZ$1,0))</f>
        <v>395.9</v>
      </c>
      <c r="BK15">
        <f>INDEX(HaverPull!$B:$XZ,MATCH(Calculations!BK$9,HaverPull!$B:$B,0),MATCH(Calculations!$B15,HaverPull!$B$1:$XZ$1,0))</f>
        <v>432.3</v>
      </c>
      <c r="BL15">
        <f>INDEX(HaverPull!$B:$XZ,MATCH(Calculations!BL$9,HaverPull!$B:$B,0),MATCH(Calculations!$B15,HaverPull!$B$1:$XZ$1,0))</f>
        <v>388.5</v>
      </c>
      <c r="BM15">
        <f>INDEX(HaverPull!$B:$XZ,MATCH(Calculations!BM$9,HaverPull!$B:$B,0),MATCH(Calculations!$B15,HaverPull!$B$1:$XZ$1,0))</f>
        <v>421.5</v>
      </c>
      <c r="BN15">
        <f>INDEX(HaverPull!$B:$XZ,MATCH(Calculations!BN$9,HaverPull!$B:$B,0),MATCH(Calculations!$B15,HaverPull!$B$1:$XZ$1,0))</f>
        <v>428.9</v>
      </c>
      <c r="BO15">
        <f>INDEX(HaverPull!$B:$XZ,MATCH(Calculations!BO$9,HaverPull!$B:$B,0),MATCH(Calculations!$B15,HaverPull!$B$1:$XZ$1,0))</f>
        <v>426.3</v>
      </c>
      <c r="BP15">
        <f>INDEX(HaverPull!$B:$XZ,MATCH(Calculations!BP$9,HaverPull!$B:$B,0),MATCH(Calculations!$B15,HaverPull!$B$1:$XZ$1,0))</f>
        <v>429.4</v>
      </c>
      <c r="BQ15">
        <f>INDEX(HaverPull!$B:$XZ,MATCH(Calculations!BQ$9,HaverPull!$B:$B,0),MATCH(Calculations!$B15,HaverPull!$B$1:$XZ$1,0))</f>
        <v>439.5</v>
      </c>
      <c r="BR15">
        <f>INDEX(HaverPull!$B:$XZ,MATCH(Calculations!BR$9,HaverPull!$B:$B,0),MATCH(Calculations!$B15,HaverPull!$B$1:$XZ$1,0))</f>
        <v>456</v>
      </c>
      <c r="BS15">
        <f>INDEX(HaverPull!$B:$XZ,MATCH(Calculations!BS$9,HaverPull!$B:$B,0),MATCH(Calculations!$B15,HaverPull!$B$1:$XZ$1,0))</f>
        <v>450.7</v>
      </c>
      <c r="BT15">
        <f>INDEX(HaverPull!$B:$XZ,MATCH(Calculations!BT$9,HaverPull!$B:$B,0),MATCH(Calculations!$B15,HaverPull!$B$1:$XZ$1,0))</f>
        <v>511.7</v>
      </c>
      <c r="BU15">
        <f>INDEX(HaverPull!$B:$XZ,MATCH(Calculations!BU$9,HaverPull!$B:$B,0),MATCH(Calculations!$B15,HaverPull!$B$1:$XZ$1,0))</f>
        <v>489</v>
      </c>
      <c r="BV15">
        <f>INDEX(HaverPull!$B:$XZ,MATCH(Calculations!BV$9,HaverPull!$B:$B,0),MATCH(Calculations!$B15,HaverPull!$B$1:$XZ$1,0))</f>
        <v>507</v>
      </c>
      <c r="BW15">
        <f>INDEX(HaverPull!$B:$XZ,MATCH(Calculations!BW$9,HaverPull!$B:$B,0),MATCH(Calculations!$B15,HaverPull!$B$1:$XZ$1,0))</f>
        <v>502.1</v>
      </c>
      <c r="BX15">
        <f>INDEX(HaverPull!$B:$XZ,MATCH(Calculations!BX$9,HaverPull!$B:$B,0),MATCH(Calculations!$B15,HaverPull!$B$1:$XZ$1,0))</f>
        <v>497.8</v>
      </c>
      <c r="BY15">
        <f>INDEX(HaverPull!$B:$XZ,MATCH(Calculations!BY$9,HaverPull!$B:$B,0),MATCH(Calculations!$B15,HaverPull!$B$1:$XZ$1,0))</f>
        <v>506.7</v>
      </c>
      <c r="BZ15">
        <f>INDEX(HaverPull!$B:$XZ,MATCH(Calculations!BZ$9,HaverPull!$B:$B,0),MATCH(Calculations!$B15,HaverPull!$B$1:$XZ$1,0))</f>
        <v>517.20000000000005</v>
      </c>
      <c r="CA15">
        <f>INDEX(HaverPull!$B:$XZ,MATCH(Calculations!CA$9,HaverPull!$B:$B,0),MATCH(Calculations!$B15,HaverPull!$B$1:$XZ$1,0))</f>
        <v>552.9</v>
      </c>
      <c r="CB15">
        <f>INDEX(HaverPull!$B:$XZ,MATCH(Calculations!CB$9,HaverPull!$B:$B,0),MATCH(Calculations!$B15,HaverPull!$B$1:$XZ$1,0))</f>
        <v>566.70000000000005</v>
      </c>
      <c r="CC15">
        <f>INDEX(HaverPull!$B:$XZ,MATCH(Calculations!CC$9,HaverPull!$B:$B,0),MATCH(Calculations!$B15,HaverPull!$B$1:$XZ$1,0))</f>
        <v>571.6</v>
      </c>
      <c r="CD15">
        <f>INDEX(HaverPull!$B:$XZ,MATCH(Calculations!CD$9,HaverPull!$B:$B,0),MATCH(Calculations!$B15,HaverPull!$B$1:$XZ$1,0))</f>
        <v>579.79999999999995</v>
      </c>
      <c r="CE15">
        <f>INDEX(HaverPull!$B:$XZ,MATCH(Calculations!CE$9,HaverPull!$B:$B,0),MATCH(Calculations!$B15,HaverPull!$B$1:$XZ$1,0))</f>
        <v>582.5</v>
      </c>
      <c r="CF15">
        <f>INDEX(HaverPull!$B:$XZ,MATCH(Calculations!CF$9,HaverPull!$B:$B,0),MATCH(Calculations!$B15,HaverPull!$B$1:$XZ$1,0))</f>
        <v>594.6</v>
      </c>
      <c r="CG15">
        <f>INDEX(HaverPull!$B:$XZ,MATCH(Calculations!CG$9,HaverPull!$B:$B,0),MATCH(Calculations!$B15,HaverPull!$B$1:$XZ$1,0))</f>
        <v>600.70000000000005</v>
      </c>
      <c r="CH15">
        <f>INDEX(HaverPull!$B:$XZ,MATCH(Calculations!CH$9,HaverPull!$B:$B,0),MATCH(Calculations!$B15,HaverPull!$B$1:$XZ$1,0))</f>
        <v>600.9</v>
      </c>
      <c r="CI15">
        <f>INDEX(HaverPull!$B:$XZ,MATCH(Calculations!CI$9,HaverPull!$B:$B,0),MATCH(Calculations!$B15,HaverPull!$B$1:$XZ$1,0))</f>
        <v>580.79999999999995</v>
      </c>
      <c r="CJ15">
        <f>INDEX(HaverPull!$B:$XZ,MATCH(Calculations!CJ$9,HaverPull!$B:$B,0),MATCH(Calculations!$B15,HaverPull!$B$1:$XZ$1,0))</f>
        <v>586</v>
      </c>
      <c r="CK15">
        <f>INDEX(HaverPull!$B:$XZ,MATCH(Calculations!CK$9,HaverPull!$B:$B,0),MATCH(Calculations!$B15,HaverPull!$B$1:$XZ$1,0))</f>
        <v>590.20000000000005</v>
      </c>
      <c r="CL15">
        <f>INDEX(HaverPull!$B:$XZ,MATCH(Calculations!CL$9,HaverPull!$B:$B,0),MATCH(Calculations!$B15,HaverPull!$B$1:$XZ$1,0))</f>
        <v>598.6</v>
      </c>
      <c r="CM15">
        <f>INDEX(HaverPull!$B:$XZ,MATCH(Calculations!CM$9,HaverPull!$B:$B,0),MATCH(Calculations!$B15,HaverPull!$B$1:$XZ$1,0))</f>
        <v>588.79999999999995</v>
      </c>
      <c r="CN15">
        <f>INDEX(HaverPull!$B:$XZ,MATCH(Calculations!CN$9,HaverPull!$B:$B,0),MATCH(Calculations!$B15,HaverPull!$B$1:$XZ$1,0))</f>
        <v>607.1</v>
      </c>
      <c r="CO15">
        <f>INDEX(HaverPull!$B:$XZ,MATCH(Calculations!CO$9,HaverPull!$B:$B,0),MATCH(Calculations!$B15,HaverPull!$B$1:$XZ$1,0))</f>
        <v>616.1</v>
      </c>
      <c r="CP15">
        <f>INDEX(HaverPull!$B:$XZ,MATCH(Calculations!CP$9,HaverPull!$B:$B,0),MATCH(Calculations!$B15,HaverPull!$B$1:$XZ$1,0))</f>
        <v>639.1</v>
      </c>
      <c r="CQ15">
        <f>INDEX(HaverPull!$B:$XZ,MATCH(Calculations!CQ$9,HaverPull!$B:$B,0),MATCH(Calculations!$B15,HaverPull!$B$1:$XZ$1,0))</f>
        <v>616.79999999999995</v>
      </c>
      <c r="CR15">
        <f>INDEX(HaverPull!$B:$XZ,MATCH(Calculations!CR$9,HaverPull!$B:$B,0),MATCH(Calculations!$B15,HaverPull!$B$1:$XZ$1,0))</f>
        <v>643.6</v>
      </c>
      <c r="CS15">
        <f>INDEX(HaverPull!$B:$XZ,MATCH(Calculations!CS$9,HaverPull!$B:$B,0),MATCH(Calculations!$B15,HaverPull!$B$1:$XZ$1,0))</f>
        <v>659.2</v>
      </c>
      <c r="CT15">
        <f>INDEX(HaverPull!$B:$XZ,MATCH(Calculations!CT$9,HaverPull!$B:$B,0),MATCH(Calculations!$B15,HaverPull!$B$1:$XZ$1,0))</f>
        <v>675.5</v>
      </c>
      <c r="CU15">
        <f>INDEX(HaverPull!$B:$XZ,MATCH(Calculations!CU$9,HaverPull!$B:$B,0),MATCH(Calculations!$B15,HaverPull!$B$1:$XZ$1,0))</f>
        <v>673.6</v>
      </c>
      <c r="CV15">
        <f>INDEX(HaverPull!$B:$XZ,MATCH(Calculations!CV$9,HaverPull!$B:$B,0),MATCH(Calculations!$B15,HaverPull!$B$1:$XZ$1,0))</f>
        <v>697.8</v>
      </c>
      <c r="CW15">
        <f>INDEX(HaverPull!$B:$XZ,MATCH(Calculations!CW$9,HaverPull!$B:$B,0),MATCH(Calculations!$B15,HaverPull!$B$1:$XZ$1,0))</f>
        <v>695.4</v>
      </c>
      <c r="CX15">
        <f>INDEX(HaverPull!$B:$XZ,MATCH(Calculations!CX$9,HaverPull!$B:$B,0),MATCH(Calculations!$B15,HaverPull!$B$1:$XZ$1,0))</f>
        <v>705.4</v>
      </c>
      <c r="CY15">
        <f>INDEX(HaverPull!$B:$XZ,MATCH(Calculations!CY$9,HaverPull!$B:$B,0),MATCH(Calculations!$B15,HaverPull!$B$1:$XZ$1,0))</f>
        <v>724.5</v>
      </c>
      <c r="CZ15">
        <f>INDEX(HaverPull!$B:$XZ,MATCH(Calculations!CZ$9,HaverPull!$B:$B,0),MATCH(Calculations!$B15,HaverPull!$B$1:$XZ$1,0))</f>
        <v>746.7</v>
      </c>
      <c r="DA15">
        <f>INDEX(HaverPull!$B:$XZ,MATCH(Calculations!DA$9,HaverPull!$B:$B,0),MATCH(Calculations!$B15,HaverPull!$B$1:$XZ$1,0))</f>
        <v>752.2</v>
      </c>
      <c r="DB15">
        <f>INDEX(HaverPull!$B:$XZ,MATCH(Calculations!DB$9,HaverPull!$B:$B,0),MATCH(Calculations!$B15,HaverPull!$B$1:$XZ$1,0))</f>
        <v>770.2</v>
      </c>
      <c r="DC15">
        <f>INDEX(HaverPull!$B:$XZ,MATCH(Calculations!DC$9,HaverPull!$B:$B,0),MATCH(Calculations!$B15,HaverPull!$B$1:$XZ$1,0))</f>
        <v>801.7</v>
      </c>
      <c r="DD15">
        <f>INDEX(HaverPull!$B:$XZ,MATCH(Calculations!DD$9,HaverPull!$B:$B,0),MATCH(Calculations!$B15,HaverPull!$B$1:$XZ$1,0))</f>
        <v>839.5</v>
      </c>
      <c r="DE15">
        <f>INDEX(HaverPull!$B:$XZ,MATCH(Calculations!DE$9,HaverPull!$B:$B,0),MATCH(Calculations!$B15,HaverPull!$B$1:$XZ$1,0))</f>
        <v>843.6</v>
      </c>
      <c r="DF15">
        <f>INDEX(HaverPull!$B:$XZ,MATCH(Calculations!DF$9,HaverPull!$B:$B,0),MATCH(Calculations!$B15,HaverPull!$B$1:$XZ$1,0))</f>
        <v>863.6</v>
      </c>
      <c r="DG15">
        <f>INDEX(HaverPull!$B:$XZ,MATCH(Calculations!DG$9,HaverPull!$B:$B,0),MATCH(Calculations!$B15,HaverPull!$B$1:$XZ$1,0))</f>
        <v>902.1</v>
      </c>
      <c r="DH15">
        <f>INDEX(HaverPull!$B:$XZ,MATCH(Calculations!DH$9,HaverPull!$B:$B,0),MATCH(Calculations!$B15,HaverPull!$B$1:$XZ$1,0))</f>
        <v>916.2</v>
      </c>
      <c r="DI15">
        <f>INDEX(HaverPull!$B:$XZ,MATCH(Calculations!DI$9,HaverPull!$B:$B,0),MATCH(Calculations!$B15,HaverPull!$B$1:$XZ$1,0))</f>
        <v>941.1</v>
      </c>
      <c r="DJ15">
        <f>INDEX(HaverPull!$B:$XZ,MATCH(Calculations!DJ$9,HaverPull!$B:$B,0),MATCH(Calculations!$B15,HaverPull!$B$1:$XZ$1,0))</f>
        <v>967.9</v>
      </c>
      <c r="DK15">
        <f>INDEX(HaverPull!$B:$XZ,MATCH(Calculations!DK$9,HaverPull!$B:$B,0),MATCH(Calculations!$B15,HaverPull!$B$1:$XZ$1,0))</f>
        <v>996.1</v>
      </c>
      <c r="DL15">
        <f>INDEX(HaverPull!$B:$XZ,MATCH(Calculations!DL$9,HaverPull!$B:$B,0),MATCH(Calculations!$B15,HaverPull!$B$1:$XZ$1,0))</f>
        <v>1022.3</v>
      </c>
      <c r="DM15">
        <f>INDEX(HaverPull!$B:$XZ,MATCH(Calculations!DM$9,HaverPull!$B:$B,0),MATCH(Calculations!$B15,HaverPull!$B$1:$XZ$1,0))</f>
        <v>1043.2</v>
      </c>
      <c r="DN15">
        <f>INDEX(HaverPull!$B:$XZ,MATCH(Calculations!DN$9,HaverPull!$B:$B,0),MATCH(Calculations!$B15,HaverPull!$B$1:$XZ$1,0))</f>
        <v>1068</v>
      </c>
      <c r="DO15">
        <f>INDEX(HaverPull!$B:$XZ,MATCH(Calculations!DO$9,HaverPull!$B:$B,0),MATCH(Calculations!$B15,HaverPull!$B$1:$XZ$1,0))</f>
        <v>1078.0999999999999</v>
      </c>
      <c r="DP15">
        <f>INDEX(HaverPull!$B:$XZ,MATCH(Calculations!DP$9,HaverPull!$B:$B,0),MATCH(Calculations!$B15,HaverPull!$B$1:$XZ$1,0))</f>
        <v>1095.4000000000001</v>
      </c>
      <c r="DQ15">
        <f>INDEX(HaverPull!$B:$XZ,MATCH(Calculations!DQ$9,HaverPull!$B:$B,0),MATCH(Calculations!$B15,HaverPull!$B$1:$XZ$1,0))</f>
        <v>1120.8</v>
      </c>
      <c r="DR15">
        <f>INDEX(HaverPull!$B:$XZ,MATCH(Calculations!DR$9,HaverPull!$B:$B,0),MATCH(Calculations!$B15,HaverPull!$B$1:$XZ$1,0))</f>
        <v>1154.2</v>
      </c>
      <c r="DS15">
        <f>INDEX(HaverPull!$B:$XZ,MATCH(Calculations!DS$9,HaverPull!$B:$B,0),MATCH(Calculations!$B15,HaverPull!$B$1:$XZ$1,0))</f>
        <v>1209</v>
      </c>
      <c r="DT15">
        <f>INDEX(HaverPull!$B:$XZ,MATCH(Calculations!DT$9,HaverPull!$B:$B,0),MATCH(Calculations!$B15,HaverPull!$B$1:$XZ$1,0))</f>
        <v>1230.4000000000001</v>
      </c>
      <c r="DU15">
        <f>INDEX(HaverPull!$B:$XZ,MATCH(Calculations!DU$9,HaverPull!$B:$B,0),MATCH(Calculations!$B15,HaverPull!$B$1:$XZ$1,0))</f>
        <v>1247.9000000000001</v>
      </c>
      <c r="DV15">
        <f>INDEX(HaverPull!$B:$XZ,MATCH(Calculations!DV$9,HaverPull!$B:$B,0),MATCH(Calculations!$B15,HaverPull!$B$1:$XZ$1,0))</f>
        <v>1258.9000000000001</v>
      </c>
      <c r="DW15">
        <f>INDEX(HaverPull!$B:$XZ,MATCH(Calculations!DW$9,HaverPull!$B:$B,0),MATCH(Calculations!$B15,HaverPull!$B$1:$XZ$1,0))</f>
        <v>1302.0999999999999</v>
      </c>
      <c r="DX15">
        <f>INDEX(HaverPull!$B:$XZ,MATCH(Calculations!DX$9,HaverPull!$B:$B,0),MATCH(Calculations!$B15,HaverPull!$B$1:$XZ$1,0))</f>
        <v>1309</v>
      </c>
      <c r="DY15">
        <f>INDEX(HaverPull!$B:$XZ,MATCH(Calculations!DY$9,HaverPull!$B:$B,0),MATCH(Calculations!$B15,HaverPull!$B$1:$XZ$1,0))</f>
        <v>1114</v>
      </c>
      <c r="DZ15">
        <f>INDEX(HaverPull!$B:$XZ,MATCH(Calculations!DZ$9,HaverPull!$B:$B,0),MATCH(Calculations!$B15,HaverPull!$B$1:$XZ$1,0))</f>
        <v>1232.2</v>
      </c>
      <c r="EA15">
        <f>INDEX(HaverPull!$B:$XZ,MATCH(Calculations!EA$9,HaverPull!$B:$B,0),MATCH(Calculations!$B15,HaverPull!$B$1:$XZ$1,0))</f>
        <v>1069.5</v>
      </c>
      <c r="EB15">
        <f>INDEX(HaverPull!$B:$XZ,MATCH(Calculations!EB$9,HaverPull!$B:$B,0),MATCH(Calculations!$B15,HaverPull!$B$1:$XZ$1,0))</f>
        <v>1049.3</v>
      </c>
      <c r="EC15">
        <f>INDEX(HaverPull!$B:$XZ,MATCH(Calculations!EC$9,HaverPull!$B:$B,0),MATCH(Calculations!$B15,HaverPull!$B$1:$XZ$1,0))</f>
        <v>1053.0999999999999</v>
      </c>
      <c r="ED15">
        <f>INDEX(HaverPull!$B:$XZ,MATCH(Calculations!ED$9,HaverPull!$B:$B,0),MATCH(Calculations!$B15,HaverPull!$B$1:$XZ$1,0))</f>
        <v>1046.7</v>
      </c>
      <c r="EE15">
        <f>INDEX(HaverPull!$B:$XZ,MATCH(Calculations!EE$9,HaverPull!$B:$B,0),MATCH(Calculations!$B15,HaverPull!$B$1:$XZ$1,0))</f>
        <v>1022.4</v>
      </c>
      <c r="EF15">
        <f>INDEX(HaverPull!$B:$XZ,MATCH(Calculations!EF$9,HaverPull!$B:$B,0),MATCH(Calculations!$B15,HaverPull!$B$1:$XZ$1,0))</f>
        <v>1019.2</v>
      </c>
      <c r="EG15">
        <f>INDEX(HaverPull!$B:$XZ,MATCH(Calculations!EG$9,HaverPull!$B:$B,0),MATCH(Calculations!$B15,HaverPull!$B$1:$XZ$1,0))</f>
        <v>955.2</v>
      </c>
      <c r="EH15">
        <f>INDEX(HaverPull!$B:$XZ,MATCH(Calculations!EH$9,HaverPull!$B:$B,0),MATCH(Calculations!$B15,HaverPull!$B$1:$XZ$1,0))</f>
        <v>1024.5999999999999</v>
      </c>
      <c r="EI15">
        <f>INDEX(HaverPull!$B:$XZ,MATCH(Calculations!EI$9,HaverPull!$B:$B,0),MATCH(Calculations!$B15,HaverPull!$B$1:$XZ$1,0))</f>
        <v>1013</v>
      </c>
      <c r="EJ15">
        <f>INDEX(HaverPull!$B:$XZ,MATCH(Calculations!EJ$9,HaverPull!$B:$B,0),MATCH(Calculations!$B15,HaverPull!$B$1:$XZ$1,0))</f>
        <v>1027.9000000000001</v>
      </c>
      <c r="EK15">
        <f>INDEX(HaverPull!$B:$XZ,MATCH(Calculations!EK$9,HaverPull!$B:$B,0),MATCH(Calculations!$B15,HaverPull!$B$1:$XZ$1,0))</f>
        <v>1067.5</v>
      </c>
      <c r="EL15">
        <f>INDEX(HaverPull!$B:$XZ,MATCH(Calculations!EL$9,HaverPull!$B:$B,0),MATCH(Calculations!$B15,HaverPull!$B$1:$XZ$1,0))</f>
        <v>1094</v>
      </c>
      <c r="EM15">
        <f>INDEX(HaverPull!$B:$XZ,MATCH(Calculations!EM$9,HaverPull!$B:$B,0),MATCH(Calculations!$B15,HaverPull!$B$1:$XZ$1,0))</f>
        <v>1172.5</v>
      </c>
      <c r="EN15">
        <f>INDEX(HaverPull!$B:$XZ,MATCH(Calculations!EN$9,HaverPull!$B:$B,0),MATCH(Calculations!$B15,HaverPull!$B$1:$XZ$1,0))</f>
        <v>1197.7</v>
      </c>
      <c r="EO15">
        <f>INDEX(HaverPull!$B:$XZ,MATCH(Calculations!EO$9,HaverPull!$B:$B,0),MATCH(Calculations!$B15,HaverPull!$B$1:$XZ$1,0))</f>
        <v>1226.5999999999999</v>
      </c>
      <c r="EP15">
        <f>INDEX(HaverPull!$B:$XZ,MATCH(Calculations!EP$9,HaverPull!$B:$B,0),MATCH(Calculations!$B15,HaverPull!$B$1:$XZ$1,0))</f>
        <v>1256.0999999999999</v>
      </c>
      <c r="EQ15">
        <f>INDEX(HaverPull!$B:$XZ,MATCH(Calculations!EQ$9,HaverPull!$B:$B,0),MATCH(Calculations!$B15,HaverPull!$B$1:$XZ$1,0))</f>
        <v>1320.7</v>
      </c>
      <c r="ER15">
        <f>INDEX(HaverPull!$B:$XZ,MATCH(Calculations!ER$9,HaverPull!$B:$B,0),MATCH(Calculations!$B15,HaverPull!$B$1:$XZ$1,0))</f>
        <v>1349.2</v>
      </c>
      <c r="ES15">
        <f>INDEX(HaverPull!$B:$XZ,MATCH(Calculations!ES$9,HaverPull!$B:$B,0),MATCH(Calculations!$B15,HaverPull!$B$1:$XZ$1,0))</f>
        <v>1358.9</v>
      </c>
      <c r="ET15">
        <f>INDEX(HaverPull!$B:$XZ,MATCH(Calculations!ET$9,HaverPull!$B:$B,0),MATCH(Calculations!$B15,HaverPull!$B$1:$XZ$1,0))</f>
        <v>1399.5</v>
      </c>
      <c r="EU15">
        <f>INDEX(HaverPull!$B:$XZ,MATCH(Calculations!EU$9,HaverPull!$B:$B,0),MATCH(Calculations!$B15,HaverPull!$B$1:$XZ$1,0))</f>
        <v>1462.6</v>
      </c>
      <c r="EV15">
        <f>INDEX(HaverPull!$B:$XZ,MATCH(Calculations!EV$9,HaverPull!$B:$B,0),MATCH(Calculations!$B15,HaverPull!$B$1:$XZ$1,0))</f>
        <v>1488</v>
      </c>
      <c r="EW15">
        <f>INDEX(HaverPull!$B:$XZ,MATCH(Calculations!EW$9,HaverPull!$B:$B,0),MATCH(Calculations!$B15,HaverPull!$B$1:$XZ$1,0))</f>
        <v>1500.1</v>
      </c>
      <c r="EX15">
        <f>INDEX(HaverPull!$B:$XZ,MATCH(Calculations!EX$9,HaverPull!$B:$B,0),MATCH(Calculations!$B15,HaverPull!$B$1:$XZ$1,0))</f>
        <v>1522</v>
      </c>
      <c r="EY15">
        <f>INDEX(HaverPull!$B:$XZ,MATCH(Calculations!EY$9,HaverPull!$B:$B,0),MATCH(Calculations!$B15,HaverPull!$B$1:$XZ$1,0))</f>
        <v>1535.8</v>
      </c>
      <c r="EZ15">
        <f>INDEX(HaverPull!$B:$XZ,MATCH(Calculations!EZ$9,HaverPull!$B:$B,0),MATCH(Calculations!$B15,HaverPull!$B$1:$XZ$1,0))</f>
        <v>1545</v>
      </c>
      <c r="FA15">
        <f>INDEX(HaverPull!$B:$XZ,MATCH(Calculations!FA$9,HaverPull!$B:$B,0),MATCH(Calculations!$B15,HaverPull!$B$1:$XZ$1,0))</f>
        <v>1505.8</v>
      </c>
      <c r="FB15">
        <f>INDEX(HaverPull!$B:$XZ,MATCH(Calculations!FB$9,HaverPull!$B:$B,0),MATCH(Calculations!$B15,HaverPull!$B$1:$XZ$1,0))</f>
        <v>1444.6</v>
      </c>
      <c r="FC15">
        <f>INDEX(HaverPull!$B:$XZ,MATCH(Calculations!FC$9,HaverPull!$B:$B,0),MATCH(Calculations!$B15,HaverPull!$B$1:$XZ$1,0))</f>
        <v>1202.8</v>
      </c>
      <c r="FD15">
        <f>INDEX(HaverPull!$B:$XZ,MATCH(Calculations!FD$9,HaverPull!$B:$B,0),MATCH(Calculations!$B15,HaverPull!$B$1:$XZ$1,0))</f>
        <v>1132.5</v>
      </c>
      <c r="FE15">
        <f>INDEX(HaverPull!$B:$XZ,MATCH(Calculations!FE$9,HaverPull!$B:$B,0),MATCH(Calculations!$B15,HaverPull!$B$1:$XZ$1,0))</f>
        <v>1133.8</v>
      </c>
      <c r="FF15">
        <f>INDEX(HaverPull!$B:$XZ,MATCH(Calculations!FF$9,HaverPull!$B:$B,0),MATCH(Calculations!$B15,HaverPull!$B$1:$XZ$1,0))</f>
        <v>1139.9000000000001</v>
      </c>
      <c r="FG15">
        <f>INDEX(HaverPull!$B:$XZ,MATCH(Calculations!FG$9,HaverPull!$B:$B,0),MATCH(Calculations!$B15,HaverPull!$B$1:$XZ$1,0))</f>
        <v>1193.4000000000001</v>
      </c>
      <c r="FH15">
        <f>INDEX(HaverPull!$B:$XZ,MATCH(Calculations!FH$9,HaverPull!$B:$B,0),MATCH(Calculations!$B15,HaverPull!$B$1:$XZ$1,0))</f>
        <v>1215.7</v>
      </c>
      <c r="FI15">
        <f>INDEX(HaverPull!$B:$XZ,MATCH(Calculations!FI$9,HaverPull!$B:$B,0),MATCH(Calculations!$B15,HaverPull!$B$1:$XZ$1,0))</f>
        <v>1257.2</v>
      </c>
      <c r="FJ15">
        <f>INDEX(HaverPull!$B:$XZ,MATCH(Calculations!FJ$9,HaverPull!$B:$B,0),MATCH(Calculations!$B15,HaverPull!$B$1:$XZ$1,0))</f>
        <v>1290.7</v>
      </c>
      <c r="FK15">
        <f>INDEX(HaverPull!$B:$XZ,MATCH(Calculations!FK$9,HaverPull!$B:$B,0),MATCH(Calculations!$B15,HaverPull!$B$1:$XZ$1,0))</f>
        <v>1425.4</v>
      </c>
      <c r="FL15">
        <f>INDEX(HaverPull!$B:$XZ,MATCH(Calculations!FL$9,HaverPull!$B:$B,0),MATCH(Calculations!$B15,HaverPull!$B$1:$XZ$1,0))</f>
        <v>1443.1</v>
      </c>
      <c r="FM15">
        <f>INDEX(HaverPull!$B:$XZ,MATCH(Calculations!FM$9,HaverPull!$B:$B,0),MATCH(Calculations!$B15,HaverPull!$B$1:$XZ$1,0))</f>
        <v>1470.7</v>
      </c>
      <c r="FN15">
        <f>INDEX(HaverPull!$B:$XZ,MATCH(Calculations!FN$9,HaverPull!$B:$B,0),MATCH(Calculations!$B15,HaverPull!$B$1:$XZ$1,0))</f>
        <v>1473.5</v>
      </c>
      <c r="FO15">
        <f>INDEX(HaverPull!$B:$XZ,MATCH(Calculations!FO$9,HaverPull!$B:$B,0),MATCH(Calculations!$B15,HaverPull!$B$1:$XZ$1,0))</f>
        <v>1472.4</v>
      </c>
      <c r="FP15">
        <f>INDEX(HaverPull!$B:$XZ,MATCH(Calculations!FP$9,HaverPull!$B:$B,0),MATCH(Calculations!$B15,HaverPull!$B$1:$XZ$1,0))</f>
        <v>1492.8</v>
      </c>
      <c r="FQ15">
        <f>INDEX(HaverPull!$B:$XZ,MATCH(Calculations!FQ$9,HaverPull!$B:$B,0),MATCH(Calculations!$B15,HaverPull!$B$1:$XZ$1,0))</f>
        <v>1511.7</v>
      </c>
      <c r="FR15">
        <f>INDEX(HaverPull!$B:$XZ,MATCH(Calculations!FR$9,HaverPull!$B:$B,0),MATCH(Calculations!$B15,HaverPull!$B$1:$XZ$1,0))</f>
        <v>1568.7</v>
      </c>
      <c r="FS15">
        <f>INDEX(HaverPull!$B:$XZ,MATCH(Calculations!FS$9,HaverPull!$B:$B,0),MATCH(Calculations!$B15,HaverPull!$B$1:$XZ$1,0))</f>
        <v>1644.9</v>
      </c>
      <c r="FT15">
        <f>INDEX(HaverPull!$B:$XZ,MATCH(Calculations!FT$9,HaverPull!$B:$B,0),MATCH(Calculations!$B15,HaverPull!$B$1:$XZ$1,0))</f>
        <v>1681.3</v>
      </c>
      <c r="FU15">
        <f>INDEX(HaverPull!$B:$XZ,MATCH(Calculations!FU$9,HaverPull!$B:$B,0),MATCH(Calculations!$B15,HaverPull!$B$1:$XZ$1,0))</f>
        <v>1681.5</v>
      </c>
      <c r="FV15">
        <f>INDEX(HaverPull!$B:$XZ,MATCH(Calculations!FV$9,HaverPull!$B:$B,0),MATCH(Calculations!$B15,HaverPull!$B$1:$XZ$1,0))</f>
        <v>1703.6</v>
      </c>
      <c r="FW15">
        <f>INDEX(HaverPull!$B:$XZ,MATCH(Calculations!FW$9,HaverPull!$B:$B,0),MATCH(Calculations!$B15,HaverPull!$B$1:$XZ$1,0))</f>
        <v>1751.5</v>
      </c>
      <c r="FX15">
        <f>INDEX(HaverPull!$B:$XZ,MATCH(Calculations!FX$9,HaverPull!$B:$B,0),MATCH(Calculations!$B15,HaverPull!$B$1:$XZ$1,0))</f>
        <v>1757.8</v>
      </c>
      <c r="FY15">
        <f>INDEX(HaverPull!$B:$XZ,MATCH(Calculations!FY$9,HaverPull!$B:$B,0),MATCH(Calculations!$B15,HaverPull!$B$1:$XZ$1,0))</f>
        <v>1795.7</v>
      </c>
      <c r="FZ15">
        <f>INDEX(HaverPull!$B:$XZ,MATCH(Calculations!FZ$9,HaverPull!$B:$B,0),MATCH(Calculations!$B15,HaverPull!$B$1:$XZ$1,0))</f>
        <v>1837.5</v>
      </c>
      <c r="GA15">
        <f>INDEX(HaverPull!$B:$XZ,MATCH(Calculations!GA$9,HaverPull!$B:$B,0),MATCH(Calculations!$B15,HaverPull!$B$1:$XZ$1,0))</f>
        <v>1903.4</v>
      </c>
      <c r="GB15">
        <f>INDEX(HaverPull!$B:$XZ,MATCH(Calculations!GB$9,HaverPull!$B:$B,0),MATCH(Calculations!$B15,HaverPull!$B$1:$XZ$1,0))</f>
        <v>1934.1</v>
      </c>
      <c r="GC15">
        <f>INDEX(HaverPull!$B:$XZ,MATCH(Calculations!GC$9,HaverPull!$B:$B,0),MATCH(Calculations!$B15,HaverPull!$B$1:$XZ$1,0))</f>
        <v>1937.7</v>
      </c>
      <c r="GD15">
        <f>INDEX(HaverPull!$B:$XZ,MATCH(Calculations!GD$9,HaverPull!$B:$B,0),MATCH(Calculations!$B15,HaverPull!$B$1:$XZ$1,0))</f>
        <v>1976.5</v>
      </c>
      <c r="GE15">
        <f>INDEX(HaverPull!$B:$XZ,MATCH(Calculations!GE$9,HaverPull!$B:$B,0),MATCH(Calculations!$B15,HaverPull!$B$1:$XZ$1,0))</f>
        <v>1928.9</v>
      </c>
      <c r="GF15">
        <f>INDEX(HaverPull!$B:$XZ,MATCH(Calculations!GF$9,HaverPull!$B:$B,0),MATCH(Calculations!$B15,HaverPull!$B$1:$XZ$1,0))</f>
        <v>1950.7</v>
      </c>
      <c r="GG15">
        <f>INDEX(HaverPull!$B:$XZ,MATCH(Calculations!GG$9,HaverPull!$B:$B,0),MATCH(Calculations!$B15,HaverPull!$B$1:$XZ$1,0))</f>
        <v>1983.8</v>
      </c>
      <c r="GH15">
        <f>INDEX(HaverPull!$B:$XZ,MATCH(Calculations!GH$9,HaverPull!$B:$B,0),MATCH(Calculations!$B15,HaverPull!$B$1:$XZ$1,0))</f>
        <v>1977.2</v>
      </c>
      <c r="GI15">
        <f>INDEX(HaverPull!$B:$XZ,MATCH(Calculations!GI$9,HaverPull!$B:$B,0),MATCH(Calculations!$B15,HaverPull!$B$1:$XZ$1,0))</f>
        <v>2018.8</v>
      </c>
      <c r="GJ15">
        <f>INDEX(HaverPull!$B:$XZ,MATCH(Calculations!GJ$9,HaverPull!$B:$B,0),MATCH(Calculations!$B15,HaverPull!$B$1:$XZ$1,0))</f>
        <v>2007.9</v>
      </c>
      <c r="GK15">
        <f>INDEX(HaverPull!$B:$XZ,MATCH(Calculations!GK$9,HaverPull!$B:$B,0),MATCH(Calculations!$B15,HaverPull!$B$1:$XZ$1,0))</f>
        <v>2058.1</v>
      </c>
      <c r="GL15">
        <f>INDEX(HaverPull!$B:$XZ,MATCH(Calculations!GL$9,HaverPull!$B:$B,0),MATCH(Calculations!$B15,HaverPull!$B$1:$XZ$1,0))</f>
        <v>2109.6999999999998</v>
      </c>
      <c r="GM15">
        <f>INDEX(HaverPull!$B:$XZ,MATCH(Calculations!GM$9,HaverPull!$B:$B,0),MATCH(Calculations!$B15,HaverPull!$B$1:$XZ$1,0))</f>
        <v>2077.6</v>
      </c>
      <c r="GN15" s="78">
        <v>2046.3</v>
      </c>
      <c r="GO15" t="e">
        <f>INDEX(HaverPull!$B:$XZ,MATCH(Calculations!GO$9,HaverPull!$B:$B,0),MATCH(Calculations!$B15,HaverPull!$B$1:$XZ$1,0))</f>
        <v>#N/A</v>
      </c>
      <c r="GP15" t="e">
        <f>INDEX(HaverPull!$B:$XZ,MATCH(Calculations!GP$9,HaverPull!$B:$B,0),MATCH(Calculations!$B15,HaverPull!$B$1:$XZ$1,0))</f>
        <v>#N/A</v>
      </c>
      <c r="GQ15" t="e">
        <f>INDEX(HaverPull!$B:$XZ,MATCH(Calculations!GQ$9,HaverPull!$B:$B,0),MATCH(Calculations!$B15,HaverPull!$B$1:$XZ$1,0))</f>
        <v>#N/A</v>
      </c>
      <c r="GR15" t="e">
        <f>INDEX(HaverPull!$B:$XZ,MATCH(Calculations!GR$9,HaverPull!$B:$B,0),MATCH(Calculations!$B15,HaverPull!$B$1:$XZ$1,0))</f>
        <v>#N/A</v>
      </c>
      <c r="GS15" t="e">
        <f>INDEX(HaverPull!$B:$XZ,MATCH(Calculations!GS$9,HaverPull!$B:$B,0),MATCH(Calculations!$B15,HaverPull!$B$1:$XZ$1,0))</f>
        <v>#N/A</v>
      </c>
      <c r="GT15" t="e">
        <f>INDEX(HaverPull!$B:$XZ,MATCH(Calculations!GT$9,HaverPull!$B:$B,0),MATCH(Calculations!$B15,HaverPull!$B$1:$XZ$1,0))</f>
        <v>#N/A</v>
      </c>
      <c r="GU15" t="e">
        <f>INDEX(HaverPull!$B:$XZ,MATCH(Calculations!GU$9,HaverPull!$B:$B,0),MATCH(Calculations!$B15,HaverPull!$B$1:$XZ$1,0))</f>
        <v>#N/A</v>
      </c>
      <c r="GV15" t="e">
        <f>INDEX(HaverPull!$B:$XZ,MATCH(Calculations!GV$9,HaverPull!$B:$B,0),MATCH(Calculations!$B15,HaverPull!$B$1:$XZ$1,0))</f>
        <v>#N/A</v>
      </c>
    </row>
    <row r="16" spans="1:206" x14ac:dyDescent="0.25">
      <c r="A16" s="7" t="s">
        <v>182</v>
      </c>
      <c r="B16" s="8" t="s">
        <v>37</v>
      </c>
      <c r="C16">
        <f>INDEX(HaverPull!$B:$XZ,MATCH(Calculations!C$9,HaverPull!$B:$B,0),MATCH(Calculations!$B16,HaverPull!$B$1:$XZ$1,0))</f>
        <v>88.5</v>
      </c>
      <c r="D16">
        <f>INDEX(HaverPull!$B:$XZ,MATCH(Calculations!D$9,HaverPull!$B:$B,0),MATCH(Calculations!$B16,HaverPull!$B$1:$XZ$1,0))</f>
        <v>90.5</v>
      </c>
      <c r="E16">
        <f>INDEX(HaverPull!$B:$XZ,MATCH(Calculations!E$9,HaverPull!$B:$B,0),MATCH(Calculations!$B16,HaverPull!$B$1:$XZ$1,0))</f>
        <v>92.5</v>
      </c>
      <c r="F16">
        <f>INDEX(HaverPull!$B:$XZ,MATCH(Calculations!F$9,HaverPull!$B:$B,0),MATCH(Calculations!$B16,HaverPull!$B$1:$XZ$1,0))</f>
        <v>94.1</v>
      </c>
      <c r="G16">
        <f>INDEX(HaverPull!$B:$XZ,MATCH(Calculations!G$9,HaverPull!$B:$B,0),MATCH(Calculations!$B16,HaverPull!$B$1:$XZ$1,0))</f>
        <v>97.7</v>
      </c>
      <c r="H16">
        <f>INDEX(HaverPull!$B:$XZ,MATCH(Calculations!H$9,HaverPull!$B:$B,0),MATCH(Calculations!$B16,HaverPull!$B$1:$XZ$1,0))</f>
        <v>98.9</v>
      </c>
      <c r="I16">
        <f>INDEX(HaverPull!$B:$XZ,MATCH(Calculations!I$9,HaverPull!$B:$B,0),MATCH(Calculations!$B16,HaverPull!$B$1:$XZ$1,0))</f>
        <v>101.7</v>
      </c>
      <c r="J16">
        <f>INDEX(HaverPull!$B:$XZ,MATCH(Calculations!J$9,HaverPull!$B:$B,0),MATCH(Calculations!$B16,HaverPull!$B$1:$XZ$1,0))</f>
        <v>103.7</v>
      </c>
      <c r="K16">
        <f>INDEX(HaverPull!$B:$XZ,MATCH(Calculations!K$9,HaverPull!$B:$B,0),MATCH(Calculations!$B16,HaverPull!$B$1:$XZ$1,0))</f>
        <v>104.6</v>
      </c>
      <c r="L16">
        <f>INDEX(HaverPull!$B:$XZ,MATCH(Calculations!L$9,HaverPull!$B:$B,0),MATCH(Calculations!$B16,HaverPull!$B$1:$XZ$1,0))</f>
        <v>106.8</v>
      </c>
      <c r="M16">
        <f>INDEX(HaverPull!$B:$XZ,MATCH(Calculations!M$9,HaverPull!$B:$B,0),MATCH(Calculations!$B16,HaverPull!$B$1:$XZ$1,0))</f>
        <v>108.9</v>
      </c>
      <c r="N16">
        <f>INDEX(HaverPull!$B:$XZ,MATCH(Calculations!N$9,HaverPull!$B:$B,0),MATCH(Calculations!$B16,HaverPull!$B$1:$XZ$1,0))</f>
        <v>111.5</v>
      </c>
      <c r="O16">
        <f>INDEX(HaverPull!$B:$XZ,MATCH(Calculations!O$9,HaverPull!$B:$B,0),MATCH(Calculations!$B16,HaverPull!$B$1:$XZ$1,0))</f>
        <v>114.6</v>
      </c>
      <c r="P16">
        <f>INDEX(HaverPull!$B:$XZ,MATCH(Calculations!P$9,HaverPull!$B:$B,0),MATCH(Calculations!$B16,HaverPull!$B$1:$XZ$1,0))</f>
        <v>116.2</v>
      </c>
      <c r="Q16">
        <f>INDEX(HaverPull!$B:$XZ,MATCH(Calculations!Q$9,HaverPull!$B:$B,0),MATCH(Calculations!$B16,HaverPull!$B$1:$XZ$1,0))</f>
        <v>118.4</v>
      </c>
      <c r="R16">
        <f>INDEX(HaverPull!$B:$XZ,MATCH(Calculations!R$9,HaverPull!$B:$B,0),MATCH(Calculations!$B16,HaverPull!$B$1:$XZ$1,0))</f>
        <v>119.7</v>
      </c>
      <c r="S16">
        <f>INDEX(HaverPull!$B:$XZ,MATCH(Calculations!S$9,HaverPull!$B:$B,0),MATCH(Calculations!$B16,HaverPull!$B$1:$XZ$1,0))</f>
        <v>120.8</v>
      </c>
      <c r="T16">
        <f>INDEX(HaverPull!$B:$XZ,MATCH(Calculations!T$9,HaverPull!$B:$B,0),MATCH(Calculations!$B16,HaverPull!$B$1:$XZ$1,0))</f>
        <v>124.1</v>
      </c>
      <c r="U16">
        <f>INDEX(HaverPull!$B:$XZ,MATCH(Calculations!U$9,HaverPull!$B:$B,0),MATCH(Calculations!$B16,HaverPull!$B$1:$XZ$1,0))</f>
        <v>127.1</v>
      </c>
      <c r="V16">
        <f>INDEX(HaverPull!$B:$XZ,MATCH(Calculations!V$9,HaverPull!$B:$B,0),MATCH(Calculations!$B16,HaverPull!$B$1:$XZ$1,0))</f>
        <v>127.7</v>
      </c>
      <c r="W16">
        <f>INDEX(HaverPull!$B:$XZ,MATCH(Calculations!W$9,HaverPull!$B:$B,0),MATCH(Calculations!$B16,HaverPull!$B$1:$XZ$1,0))</f>
        <v>128.80000000000001</v>
      </c>
      <c r="X16">
        <f>INDEX(HaverPull!$B:$XZ,MATCH(Calculations!X$9,HaverPull!$B:$B,0),MATCH(Calculations!$B16,HaverPull!$B$1:$XZ$1,0))</f>
        <v>133</v>
      </c>
      <c r="Y16">
        <f>INDEX(HaverPull!$B:$XZ,MATCH(Calculations!Y$9,HaverPull!$B:$B,0),MATCH(Calculations!$B16,HaverPull!$B$1:$XZ$1,0))</f>
        <v>138.19999999999999</v>
      </c>
      <c r="Z16">
        <f>INDEX(HaverPull!$B:$XZ,MATCH(Calculations!Z$9,HaverPull!$B:$B,0),MATCH(Calculations!$B16,HaverPull!$B$1:$XZ$1,0))</f>
        <v>141.1</v>
      </c>
      <c r="AA16">
        <f>INDEX(HaverPull!$B:$XZ,MATCH(Calculations!AA$9,HaverPull!$B:$B,0),MATCH(Calculations!$B16,HaverPull!$B$1:$XZ$1,0))</f>
        <v>141.69999999999999</v>
      </c>
      <c r="AB16">
        <f>INDEX(HaverPull!$B:$XZ,MATCH(Calculations!AB$9,HaverPull!$B:$B,0),MATCH(Calculations!$B16,HaverPull!$B$1:$XZ$1,0))</f>
        <v>144.9</v>
      </c>
      <c r="AC16">
        <f>INDEX(HaverPull!$B:$XZ,MATCH(Calculations!AC$9,HaverPull!$B:$B,0),MATCH(Calculations!$B16,HaverPull!$B$1:$XZ$1,0))</f>
        <v>147.69999999999999</v>
      </c>
      <c r="AD16">
        <f>INDEX(HaverPull!$B:$XZ,MATCH(Calculations!AD$9,HaverPull!$B:$B,0),MATCH(Calculations!$B16,HaverPull!$B$1:$XZ$1,0))</f>
        <v>151.30000000000001</v>
      </c>
      <c r="AE16">
        <f>INDEX(HaverPull!$B:$XZ,MATCH(Calculations!AE$9,HaverPull!$B:$B,0),MATCH(Calculations!$B16,HaverPull!$B$1:$XZ$1,0))</f>
        <v>154.80000000000001</v>
      </c>
      <c r="AF16">
        <f>INDEX(HaverPull!$B:$XZ,MATCH(Calculations!AF$9,HaverPull!$B:$B,0),MATCH(Calculations!$B16,HaverPull!$B$1:$XZ$1,0))</f>
        <v>158</v>
      </c>
      <c r="AG16">
        <f>INDEX(HaverPull!$B:$XZ,MATCH(Calculations!AG$9,HaverPull!$B:$B,0),MATCH(Calculations!$B16,HaverPull!$B$1:$XZ$1,0))</f>
        <v>161.5</v>
      </c>
      <c r="AH16">
        <f>INDEX(HaverPull!$B:$XZ,MATCH(Calculations!AH$9,HaverPull!$B:$B,0),MATCH(Calculations!$B16,HaverPull!$B$1:$XZ$1,0))</f>
        <v>164.3</v>
      </c>
      <c r="AI16">
        <f>INDEX(HaverPull!$B:$XZ,MATCH(Calculations!AI$9,HaverPull!$B:$B,0),MATCH(Calculations!$B16,HaverPull!$B$1:$XZ$1,0))</f>
        <v>166.9</v>
      </c>
      <c r="AJ16">
        <f>INDEX(HaverPull!$B:$XZ,MATCH(Calculations!AJ$9,HaverPull!$B:$B,0),MATCH(Calculations!$B16,HaverPull!$B$1:$XZ$1,0))</f>
        <v>173.1</v>
      </c>
      <c r="AK16">
        <f>INDEX(HaverPull!$B:$XZ,MATCH(Calculations!AK$9,HaverPull!$B:$B,0),MATCH(Calculations!$B16,HaverPull!$B$1:$XZ$1,0))</f>
        <v>169.7</v>
      </c>
      <c r="AL16">
        <f>INDEX(HaverPull!$B:$XZ,MATCH(Calculations!AL$9,HaverPull!$B:$B,0),MATCH(Calculations!$B16,HaverPull!$B$1:$XZ$1,0))</f>
        <v>173.9</v>
      </c>
      <c r="AM16">
        <f>INDEX(HaverPull!$B:$XZ,MATCH(Calculations!AM$9,HaverPull!$B:$B,0),MATCH(Calculations!$B16,HaverPull!$B$1:$XZ$1,0))</f>
        <v>176.4</v>
      </c>
      <c r="AN16">
        <f>INDEX(HaverPull!$B:$XZ,MATCH(Calculations!AN$9,HaverPull!$B:$B,0),MATCH(Calculations!$B16,HaverPull!$B$1:$XZ$1,0))</f>
        <v>178.5</v>
      </c>
      <c r="AO16">
        <f>INDEX(HaverPull!$B:$XZ,MATCH(Calculations!AO$9,HaverPull!$B:$B,0),MATCH(Calculations!$B16,HaverPull!$B$1:$XZ$1,0))</f>
        <v>180.9</v>
      </c>
      <c r="AP16">
        <f>INDEX(HaverPull!$B:$XZ,MATCH(Calculations!AP$9,HaverPull!$B:$B,0),MATCH(Calculations!$B16,HaverPull!$B$1:$XZ$1,0))</f>
        <v>184.6</v>
      </c>
      <c r="AQ16">
        <f>INDEX(HaverPull!$B:$XZ,MATCH(Calculations!AQ$9,HaverPull!$B:$B,0),MATCH(Calculations!$B16,HaverPull!$B$1:$XZ$1,0))</f>
        <v>189.5</v>
      </c>
      <c r="AR16">
        <f>INDEX(HaverPull!$B:$XZ,MATCH(Calculations!AR$9,HaverPull!$B:$B,0),MATCH(Calculations!$B16,HaverPull!$B$1:$XZ$1,0))</f>
        <v>196.9</v>
      </c>
      <c r="AS16">
        <f>INDEX(HaverPull!$B:$XZ,MATCH(Calculations!AS$9,HaverPull!$B:$B,0),MATCH(Calculations!$B16,HaverPull!$B$1:$XZ$1,0))</f>
        <v>204.3</v>
      </c>
      <c r="AT16">
        <f>INDEX(HaverPull!$B:$XZ,MATCH(Calculations!AT$9,HaverPull!$B:$B,0),MATCH(Calculations!$B16,HaverPull!$B$1:$XZ$1,0))</f>
        <v>210.6</v>
      </c>
      <c r="AU16">
        <f>INDEX(HaverPull!$B:$XZ,MATCH(Calculations!AU$9,HaverPull!$B:$B,0),MATCH(Calculations!$B16,HaverPull!$B$1:$XZ$1,0))</f>
        <v>230.8</v>
      </c>
      <c r="AV16">
        <f>INDEX(HaverPull!$B:$XZ,MATCH(Calculations!AV$9,HaverPull!$B:$B,0),MATCH(Calculations!$B16,HaverPull!$B$1:$XZ$1,0))</f>
        <v>235.5</v>
      </c>
      <c r="AW16">
        <f>INDEX(HaverPull!$B:$XZ,MATCH(Calculations!AW$9,HaverPull!$B:$B,0),MATCH(Calculations!$B16,HaverPull!$B$1:$XZ$1,0))</f>
        <v>237.5</v>
      </c>
      <c r="AX16">
        <f>INDEX(HaverPull!$B:$XZ,MATCH(Calculations!AX$9,HaverPull!$B:$B,0),MATCH(Calculations!$B16,HaverPull!$B$1:$XZ$1,0))</f>
        <v>238.8</v>
      </c>
      <c r="AY16">
        <f>INDEX(HaverPull!$B:$XZ,MATCH(Calculations!AY$9,HaverPull!$B:$B,0),MATCH(Calculations!$B16,HaverPull!$B$1:$XZ$1,0))</f>
        <v>237.4</v>
      </c>
      <c r="AZ16">
        <f>INDEX(HaverPull!$B:$XZ,MATCH(Calculations!AZ$9,HaverPull!$B:$B,0),MATCH(Calculations!$B16,HaverPull!$B$1:$XZ$1,0))</f>
        <v>238.3</v>
      </c>
      <c r="BA16">
        <f>INDEX(HaverPull!$B:$XZ,MATCH(Calculations!BA$9,HaverPull!$B:$B,0),MATCH(Calculations!$B16,HaverPull!$B$1:$XZ$1,0))</f>
        <v>241.8</v>
      </c>
      <c r="BB16">
        <f>INDEX(HaverPull!$B:$XZ,MATCH(Calculations!BB$9,HaverPull!$B:$B,0),MATCH(Calculations!$B16,HaverPull!$B$1:$XZ$1,0))</f>
        <v>246.3</v>
      </c>
      <c r="BC16">
        <f>INDEX(HaverPull!$B:$XZ,MATCH(Calculations!BC$9,HaverPull!$B:$B,0),MATCH(Calculations!$B16,HaverPull!$B$1:$XZ$1,0))</f>
        <v>250.7</v>
      </c>
      <c r="BD16">
        <f>INDEX(HaverPull!$B:$XZ,MATCH(Calculations!BD$9,HaverPull!$B:$B,0),MATCH(Calculations!$B16,HaverPull!$B$1:$XZ$1,0))</f>
        <v>261.2</v>
      </c>
      <c r="BE16">
        <f>INDEX(HaverPull!$B:$XZ,MATCH(Calculations!BE$9,HaverPull!$B:$B,0),MATCH(Calculations!$B16,HaverPull!$B$1:$XZ$1,0))</f>
        <v>267.5</v>
      </c>
      <c r="BF16">
        <f>INDEX(HaverPull!$B:$XZ,MATCH(Calculations!BF$9,HaverPull!$B:$B,0),MATCH(Calculations!$B16,HaverPull!$B$1:$XZ$1,0))</f>
        <v>273.7</v>
      </c>
      <c r="BG16">
        <f>INDEX(HaverPull!$B:$XZ,MATCH(Calculations!BG$9,HaverPull!$B:$B,0),MATCH(Calculations!$B16,HaverPull!$B$1:$XZ$1,0))</f>
        <v>281.60000000000002</v>
      </c>
      <c r="BH16">
        <f>INDEX(HaverPull!$B:$XZ,MATCH(Calculations!BH$9,HaverPull!$B:$B,0),MATCH(Calculations!$B16,HaverPull!$B$1:$XZ$1,0))</f>
        <v>287.7</v>
      </c>
      <c r="BI16">
        <f>INDEX(HaverPull!$B:$XZ,MATCH(Calculations!BI$9,HaverPull!$B:$B,0),MATCH(Calculations!$B16,HaverPull!$B$1:$XZ$1,0))</f>
        <v>292.2</v>
      </c>
      <c r="BJ16">
        <f>INDEX(HaverPull!$B:$XZ,MATCH(Calculations!BJ$9,HaverPull!$B:$B,0),MATCH(Calculations!$B16,HaverPull!$B$1:$XZ$1,0))</f>
        <v>297.5</v>
      </c>
      <c r="BK16">
        <f>INDEX(HaverPull!$B:$XZ,MATCH(Calculations!BK$9,HaverPull!$B:$B,0),MATCH(Calculations!$B16,HaverPull!$B$1:$XZ$1,0))</f>
        <v>301</v>
      </c>
      <c r="BL16">
        <f>INDEX(HaverPull!$B:$XZ,MATCH(Calculations!BL$9,HaverPull!$B:$B,0),MATCH(Calculations!$B16,HaverPull!$B$1:$XZ$1,0))</f>
        <v>305.7</v>
      </c>
      <c r="BM16">
        <f>INDEX(HaverPull!$B:$XZ,MATCH(Calculations!BM$9,HaverPull!$B:$B,0),MATCH(Calculations!$B16,HaverPull!$B$1:$XZ$1,0))</f>
        <v>311.89999999999998</v>
      </c>
      <c r="BN16">
        <f>INDEX(HaverPull!$B:$XZ,MATCH(Calculations!BN$9,HaverPull!$B:$B,0),MATCH(Calculations!$B16,HaverPull!$B$1:$XZ$1,0))</f>
        <v>313.89999999999998</v>
      </c>
      <c r="BO16">
        <f>INDEX(HaverPull!$B:$XZ,MATCH(Calculations!BO$9,HaverPull!$B:$B,0),MATCH(Calculations!$B16,HaverPull!$B$1:$XZ$1,0))</f>
        <v>317.5</v>
      </c>
      <c r="BP16">
        <f>INDEX(HaverPull!$B:$XZ,MATCH(Calculations!BP$9,HaverPull!$B:$B,0),MATCH(Calculations!$B16,HaverPull!$B$1:$XZ$1,0))</f>
        <v>319.5</v>
      </c>
      <c r="BQ16">
        <f>INDEX(HaverPull!$B:$XZ,MATCH(Calculations!BQ$9,HaverPull!$B:$B,0),MATCH(Calculations!$B16,HaverPull!$B$1:$XZ$1,0))</f>
        <v>326.2</v>
      </c>
      <c r="BR16">
        <f>INDEX(HaverPull!$B:$XZ,MATCH(Calculations!BR$9,HaverPull!$B:$B,0),MATCH(Calculations!$B16,HaverPull!$B$1:$XZ$1,0))</f>
        <v>330.4</v>
      </c>
      <c r="BS16">
        <f>INDEX(HaverPull!$B:$XZ,MATCH(Calculations!BS$9,HaverPull!$B:$B,0),MATCH(Calculations!$B16,HaverPull!$B$1:$XZ$1,0))</f>
        <v>336</v>
      </c>
      <c r="BT16">
        <f>INDEX(HaverPull!$B:$XZ,MATCH(Calculations!BT$9,HaverPull!$B:$B,0),MATCH(Calculations!$B16,HaverPull!$B$1:$XZ$1,0))</f>
        <v>344.4</v>
      </c>
      <c r="BU16">
        <f>INDEX(HaverPull!$B:$XZ,MATCH(Calculations!BU$9,HaverPull!$B:$B,0),MATCH(Calculations!$B16,HaverPull!$B$1:$XZ$1,0))</f>
        <v>352.4</v>
      </c>
      <c r="BV16">
        <f>INDEX(HaverPull!$B:$XZ,MATCH(Calculations!BV$9,HaverPull!$B:$B,0),MATCH(Calculations!$B16,HaverPull!$B$1:$XZ$1,0))</f>
        <v>357.4</v>
      </c>
      <c r="BW16">
        <f>INDEX(HaverPull!$B:$XZ,MATCH(Calculations!BW$9,HaverPull!$B:$B,0),MATCH(Calculations!$B16,HaverPull!$B$1:$XZ$1,0))</f>
        <v>365.1</v>
      </c>
      <c r="BX16">
        <f>INDEX(HaverPull!$B:$XZ,MATCH(Calculations!BX$9,HaverPull!$B:$B,0),MATCH(Calculations!$B16,HaverPull!$B$1:$XZ$1,0))</f>
        <v>372.6</v>
      </c>
      <c r="BY16">
        <f>INDEX(HaverPull!$B:$XZ,MATCH(Calculations!BY$9,HaverPull!$B:$B,0),MATCH(Calculations!$B16,HaverPull!$B$1:$XZ$1,0))</f>
        <v>377.6</v>
      </c>
      <c r="BZ16">
        <f>INDEX(HaverPull!$B:$XZ,MATCH(Calculations!BZ$9,HaverPull!$B:$B,0),MATCH(Calculations!$B16,HaverPull!$B$1:$XZ$1,0))</f>
        <v>382.5</v>
      </c>
      <c r="CA16">
        <f>INDEX(HaverPull!$B:$XZ,MATCH(Calculations!CA$9,HaverPull!$B:$B,0),MATCH(Calculations!$B16,HaverPull!$B$1:$XZ$1,0))</f>
        <v>391.1</v>
      </c>
      <c r="CB16">
        <f>INDEX(HaverPull!$B:$XZ,MATCH(Calculations!CB$9,HaverPull!$B:$B,0),MATCH(Calculations!$B16,HaverPull!$B$1:$XZ$1,0))</f>
        <v>397.4</v>
      </c>
      <c r="CC16">
        <f>INDEX(HaverPull!$B:$XZ,MATCH(Calculations!CC$9,HaverPull!$B:$B,0),MATCH(Calculations!$B16,HaverPull!$B$1:$XZ$1,0))</f>
        <v>403.8</v>
      </c>
      <c r="CD16">
        <f>INDEX(HaverPull!$B:$XZ,MATCH(Calculations!CD$9,HaverPull!$B:$B,0),MATCH(Calculations!$B16,HaverPull!$B$1:$XZ$1,0))</f>
        <v>403.2</v>
      </c>
      <c r="CE16">
        <f>INDEX(HaverPull!$B:$XZ,MATCH(Calculations!CE$9,HaverPull!$B:$B,0),MATCH(Calculations!$B16,HaverPull!$B$1:$XZ$1,0))</f>
        <v>419.4</v>
      </c>
      <c r="CF16">
        <f>INDEX(HaverPull!$B:$XZ,MATCH(Calculations!CF$9,HaverPull!$B:$B,0),MATCH(Calculations!$B16,HaverPull!$B$1:$XZ$1,0))</f>
        <v>419.5</v>
      </c>
      <c r="CG16">
        <f>INDEX(HaverPull!$B:$XZ,MATCH(Calculations!CG$9,HaverPull!$B:$B,0),MATCH(Calculations!$B16,HaverPull!$B$1:$XZ$1,0))</f>
        <v>426.9</v>
      </c>
      <c r="CH16">
        <f>INDEX(HaverPull!$B:$XZ,MATCH(Calculations!CH$9,HaverPull!$B:$B,0),MATCH(Calculations!$B16,HaverPull!$B$1:$XZ$1,0))</f>
        <v>434.2</v>
      </c>
      <c r="CI16">
        <f>INDEX(HaverPull!$B:$XZ,MATCH(Calculations!CI$9,HaverPull!$B:$B,0),MATCH(Calculations!$B16,HaverPull!$B$1:$XZ$1,0))</f>
        <v>444.3</v>
      </c>
      <c r="CJ16">
        <f>INDEX(HaverPull!$B:$XZ,MATCH(Calculations!CJ$9,HaverPull!$B:$B,0),MATCH(Calculations!$B16,HaverPull!$B$1:$XZ$1,0))</f>
        <v>451.6</v>
      </c>
      <c r="CK16">
        <f>INDEX(HaverPull!$B:$XZ,MATCH(Calculations!CK$9,HaverPull!$B:$B,0),MATCH(Calculations!$B16,HaverPull!$B$1:$XZ$1,0))</f>
        <v>461.2</v>
      </c>
      <c r="CL16">
        <f>INDEX(HaverPull!$B:$XZ,MATCH(Calculations!CL$9,HaverPull!$B:$B,0),MATCH(Calculations!$B16,HaverPull!$B$1:$XZ$1,0))</f>
        <v>471.3</v>
      </c>
      <c r="CM16">
        <f>INDEX(HaverPull!$B:$XZ,MATCH(Calculations!CM$9,HaverPull!$B:$B,0),MATCH(Calculations!$B16,HaverPull!$B$1:$XZ$1,0))</f>
        <v>476.2</v>
      </c>
      <c r="CN16">
        <f>INDEX(HaverPull!$B:$XZ,MATCH(Calculations!CN$9,HaverPull!$B:$B,0),MATCH(Calculations!$B16,HaverPull!$B$1:$XZ$1,0))</f>
        <v>481.1</v>
      </c>
      <c r="CO16">
        <f>INDEX(HaverPull!$B:$XZ,MATCH(Calculations!CO$9,HaverPull!$B:$B,0),MATCH(Calculations!$B16,HaverPull!$B$1:$XZ$1,0))</f>
        <v>485.9</v>
      </c>
      <c r="CP16">
        <f>INDEX(HaverPull!$B:$XZ,MATCH(Calculations!CP$9,HaverPull!$B:$B,0),MATCH(Calculations!$B16,HaverPull!$B$1:$XZ$1,0))</f>
        <v>490.3</v>
      </c>
      <c r="CQ16">
        <f>INDEX(HaverPull!$B:$XZ,MATCH(Calculations!CQ$9,HaverPull!$B:$B,0),MATCH(Calculations!$B16,HaverPull!$B$1:$XZ$1,0))</f>
        <v>489.8</v>
      </c>
      <c r="CR16">
        <f>INDEX(HaverPull!$B:$XZ,MATCH(Calculations!CR$9,HaverPull!$B:$B,0),MATCH(Calculations!$B16,HaverPull!$B$1:$XZ$1,0))</f>
        <v>497.9</v>
      </c>
      <c r="CS16">
        <f>INDEX(HaverPull!$B:$XZ,MATCH(Calculations!CS$9,HaverPull!$B:$B,0),MATCH(Calculations!$B16,HaverPull!$B$1:$XZ$1,0))</f>
        <v>505</v>
      </c>
      <c r="CT16">
        <f>INDEX(HaverPull!$B:$XZ,MATCH(Calculations!CT$9,HaverPull!$B:$B,0),MATCH(Calculations!$B16,HaverPull!$B$1:$XZ$1,0))</f>
        <v>519.79999999999995</v>
      </c>
      <c r="CU16">
        <f>INDEX(HaverPull!$B:$XZ,MATCH(Calculations!CU$9,HaverPull!$B:$B,0),MATCH(Calculations!$B16,HaverPull!$B$1:$XZ$1,0))</f>
        <v>531.9</v>
      </c>
      <c r="CV16">
        <f>INDEX(HaverPull!$B:$XZ,MATCH(Calculations!CV$9,HaverPull!$B:$B,0),MATCH(Calculations!$B16,HaverPull!$B$1:$XZ$1,0))</f>
        <v>544.20000000000005</v>
      </c>
      <c r="CW16">
        <f>INDEX(HaverPull!$B:$XZ,MATCH(Calculations!CW$9,HaverPull!$B:$B,0),MATCH(Calculations!$B16,HaverPull!$B$1:$XZ$1,0))</f>
        <v>550.20000000000005</v>
      </c>
      <c r="CX16">
        <f>INDEX(HaverPull!$B:$XZ,MATCH(Calculations!CX$9,HaverPull!$B:$B,0),MATCH(Calculations!$B16,HaverPull!$B$1:$XZ$1,0))</f>
        <v>554.70000000000005</v>
      </c>
      <c r="CY16">
        <f>INDEX(HaverPull!$B:$XZ,MATCH(Calculations!CY$9,HaverPull!$B:$B,0),MATCH(Calculations!$B16,HaverPull!$B$1:$XZ$1,0))</f>
        <v>554.9</v>
      </c>
      <c r="CZ16">
        <f>INDEX(HaverPull!$B:$XZ,MATCH(Calculations!CZ$9,HaverPull!$B:$B,0),MATCH(Calculations!$B16,HaverPull!$B$1:$XZ$1,0))</f>
        <v>553.70000000000005</v>
      </c>
      <c r="DA16">
        <f>INDEX(HaverPull!$B:$XZ,MATCH(Calculations!DA$9,HaverPull!$B:$B,0),MATCH(Calculations!$B16,HaverPull!$B$1:$XZ$1,0))</f>
        <v>559.20000000000005</v>
      </c>
      <c r="DB16">
        <f>INDEX(HaverPull!$B:$XZ,MATCH(Calculations!DB$9,HaverPull!$B:$B,0),MATCH(Calculations!$B16,HaverPull!$B$1:$XZ$1,0))</f>
        <v>563.9</v>
      </c>
      <c r="DC16">
        <f>INDEX(HaverPull!$B:$XZ,MATCH(Calculations!DC$9,HaverPull!$B:$B,0),MATCH(Calculations!$B16,HaverPull!$B$1:$XZ$1,0))</f>
        <v>570.79999999999995</v>
      </c>
      <c r="DD16">
        <f>INDEX(HaverPull!$B:$XZ,MATCH(Calculations!DD$9,HaverPull!$B:$B,0),MATCH(Calculations!$B16,HaverPull!$B$1:$XZ$1,0))</f>
        <v>577.70000000000005</v>
      </c>
      <c r="DE16">
        <f>INDEX(HaverPull!$B:$XZ,MATCH(Calculations!DE$9,HaverPull!$B:$B,0),MATCH(Calculations!$B16,HaverPull!$B$1:$XZ$1,0))</f>
        <v>581.6</v>
      </c>
      <c r="DF16">
        <f>INDEX(HaverPull!$B:$XZ,MATCH(Calculations!DF$9,HaverPull!$B:$B,0),MATCH(Calculations!$B16,HaverPull!$B$1:$XZ$1,0))</f>
        <v>592.9</v>
      </c>
      <c r="DG16">
        <f>INDEX(HaverPull!$B:$XZ,MATCH(Calculations!DG$9,HaverPull!$B:$B,0),MATCH(Calculations!$B16,HaverPull!$B$1:$XZ$1,0))</f>
        <v>595.6</v>
      </c>
      <c r="DH16">
        <f>INDEX(HaverPull!$B:$XZ,MATCH(Calculations!DH$9,HaverPull!$B:$B,0),MATCH(Calculations!$B16,HaverPull!$B$1:$XZ$1,0))</f>
        <v>610.29999999999995</v>
      </c>
      <c r="DI16">
        <f>INDEX(HaverPull!$B:$XZ,MATCH(Calculations!DI$9,HaverPull!$B:$B,0),MATCH(Calculations!$B16,HaverPull!$B$1:$XZ$1,0))</f>
        <v>616.6</v>
      </c>
      <c r="DJ16">
        <f>INDEX(HaverPull!$B:$XZ,MATCH(Calculations!DJ$9,HaverPull!$B:$B,0),MATCH(Calculations!$B16,HaverPull!$B$1:$XZ$1,0))</f>
        <v>624</v>
      </c>
      <c r="DK16">
        <f>INDEX(HaverPull!$B:$XZ,MATCH(Calculations!DK$9,HaverPull!$B:$B,0),MATCH(Calculations!$B16,HaverPull!$B$1:$XZ$1,0))</f>
        <v>629.1</v>
      </c>
      <c r="DL16">
        <f>INDEX(HaverPull!$B:$XZ,MATCH(Calculations!DL$9,HaverPull!$B:$B,0),MATCH(Calculations!$B16,HaverPull!$B$1:$XZ$1,0))</f>
        <v>635.5</v>
      </c>
      <c r="DM16">
        <f>INDEX(HaverPull!$B:$XZ,MATCH(Calculations!DM$9,HaverPull!$B:$B,0),MATCH(Calculations!$B16,HaverPull!$B$1:$XZ$1,0))</f>
        <v>643</v>
      </c>
      <c r="DN16">
        <f>INDEX(HaverPull!$B:$XZ,MATCH(Calculations!DN$9,HaverPull!$B:$B,0),MATCH(Calculations!$B16,HaverPull!$B$1:$XZ$1,0))</f>
        <v>650.29999999999995</v>
      </c>
      <c r="DO16">
        <f>INDEX(HaverPull!$B:$XZ,MATCH(Calculations!DO$9,HaverPull!$B:$B,0),MATCH(Calculations!$B16,HaverPull!$B$1:$XZ$1,0))</f>
        <v>657.5</v>
      </c>
      <c r="DP16">
        <f>INDEX(HaverPull!$B:$XZ,MATCH(Calculations!DP$9,HaverPull!$B:$B,0),MATCH(Calculations!$B16,HaverPull!$B$1:$XZ$1,0))</f>
        <v>667.1</v>
      </c>
      <c r="DQ16">
        <f>INDEX(HaverPull!$B:$XZ,MATCH(Calculations!DQ$9,HaverPull!$B:$B,0),MATCH(Calculations!$B16,HaverPull!$B$1:$XZ$1,0))</f>
        <v>679</v>
      </c>
      <c r="DR16">
        <f>INDEX(HaverPull!$B:$XZ,MATCH(Calculations!DR$9,HaverPull!$B:$B,0),MATCH(Calculations!$B16,HaverPull!$B$1:$XZ$1,0))</f>
        <v>690.8</v>
      </c>
      <c r="DS16">
        <f>INDEX(HaverPull!$B:$XZ,MATCH(Calculations!DS$9,HaverPull!$B:$B,0),MATCH(Calculations!$B16,HaverPull!$B$1:$XZ$1,0))</f>
        <v>698.6</v>
      </c>
      <c r="DT16">
        <f>INDEX(HaverPull!$B:$XZ,MATCH(Calculations!DT$9,HaverPull!$B:$B,0),MATCH(Calculations!$B16,HaverPull!$B$1:$XZ$1,0))</f>
        <v>707.3</v>
      </c>
      <c r="DU16">
        <f>INDEX(HaverPull!$B:$XZ,MATCH(Calculations!DU$9,HaverPull!$B:$B,0),MATCH(Calculations!$B16,HaverPull!$B$1:$XZ$1,0))</f>
        <v>711.3</v>
      </c>
      <c r="DV16">
        <f>INDEX(HaverPull!$B:$XZ,MATCH(Calculations!DV$9,HaverPull!$B:$B,0),MATCH(Calculations!$B16,HaverPull!$B$1:$XZ$1,0))</f>
        <v>717.1</v>
      </c>
      <c r="DW16">
        <f>INDEX(HaverPull!$B:$XZ,MATCH(Calculations!DW$9,HaverPull!$B:$B,0),MATCH(Calculations!$B16,HaverPull!$B$1:$XZ$1,0))</f>
        <v>724.1</v>
      </c>
      <c r="DX16">
        <f>INDEX(HaverPull!$B:$XZ,MATCH(Calculations!DX$9,HaverPull!$B:$B,0),MATCH(Calculations!$B16,HaverPull!$B$1:$XZ$1,0))</f>
        <v>724.1</v>
      </c>
      <c r="DY16">
        <f>INDEX(HaverPull!$B:$XZ,MATCH(Calculations!DY$9,HaverPull!$B:$B,0),MATCH(Calculations!$B16,HaverPull!$B$1:$XZ$1,0))</f>
        <v>725.4</v>
      </c>
      <c r="DZ16">
        <f>INDEX(HaverPull!$B:$XZ,MATCH(Calculations!DZ$9,HaverPull!$B:$B,0),MATCH(Calculations!$B16,HaverPull!$B$1:$XZ$1,0))</f>
        <v>737.2</v>
      </c>
      <c r="EA16">
        <f>INDEX(HaverPull!$B:$XZ,MATCH(Calculations!EA$9,HaverPull!$B:$B,0),MATCH(Calculations!$B16,HaverPull!$B$1:$XZ$1,0))</f>
        <v>745</v>
      </c>
      <c r="EB16">
        <f>INDEX(HaverPull!$B:$XZ,MATCH(Calculations!EB$9,HaverPull!$B:$B,0),MATCH(Calculations!$B16,HaverPull!$B$1:$XZ$1,0))</f>
        <v>756.6</v>
      </c>
      <c r="EC16">
        <f>INDEX(HaverPull!$B:$XZ,MATCH(Calculations!EC$9,HaverPull!$B:$B,0),MATCH(Calculations!$B16,HaverPull!$B$1:$XZ$1,0))</f>
        <v>771.8</v>
      </c>
      <c r="ED16">
        <f>INDEX(HaverPull!$B:$XZ,MATCH(Calculations!ED$9,HaverPull!$B:$B,0),MATCH(Calculations!$B16,HaverPull!$B$1:$XZ$1,0))</f>
        <v>777</v>
      </c>
      <c r="EE16">
        <f>INDEX(HaverPull!$B:$XZ,MATCH(Calculations!EE$9,HaverPull!$B:$B,0),MATCH(Calculations!$B16,HaverPull!$B$1:$XZ$1,0))</f>
        <v>788.6</v>
      </c>
      <c r="EF16">
        <f>INDEX(HaverPull!$B:$XZ,MATCH(Calculations!EF$9,HaverPull!$B:$B,0),MATCH(Calculations!$B16,HaverPull!$B$1:$XZ$1,0))</f>
        <v>800.7</v>
      </c>
      <c r="EG16">
        <f>INDEX(HaverPull!$B:$XZ,MATCH(Calculations!EG$9,HaverPull!$B:$B,0),MATCH(Calculations!$B16,HaverPull!$B$1:$XZ$1,0))</f>
        <v>814.8</v>
      </c>
      <c r="EH16">
        <f>INDEX(HaverPull!$B:$XZ,MATCH(Calculations!EH$9,HaverPull!$B:$B,0),MATCH(Calculations!$B16,HaverPull!$B$1:$XZ$1,0))</f>
        <v>828</v>
      </c>
      <c r="EI16">
        <f>INDEX(HaverPull!$B:$XZ,MATCH(Calculations!EI$9,HaverPull!$B:$B,0),MATCH(Calculations!$B16,HaverPull!$B$1:$XZ$1,0))</f>
        <v>843.4</v>
      </c>
      <c r="EJ16">
        <f>INDEX(HaverPull!$B:$XZ,MATCH(Calculations!EJ$9,HaverPull!$B:$B,0),MATCH(Calculations!$B16,HaverPull!$B$1:$XZ$1,0))</f>
        <v>855.5</v>
      </c>
      <c r="EK16">
        <f>INDEX(HaverPull!$B:$XZ,MATCH(Calculations!EK$9,HaverPull!$B:$B,0),MATCH(Calculations!$B16,HaverPull!$B$1:$XZ$1,0))</f>
        <v>868.6</v>
      </c>
      <c r="EL16">
        <f>INDEX(HaverPull!$B:$XZ,MATCH(Calculations!EL$9,HaverPull!$B:$B,0),MATCH(Calculations!$B16,HaverPull!$B$1:$XZ$1,0))</f>
        <v>888.4</v>
      </c>
      <c r="EM16">
        <f>INDEX(HaverPull!$B:$XZ,MATCH(Calculations!EM$9,HaverPull!$B:$B,0),MATCH(Calculations!$B16,HaverPull!$B$1:$XZ$1,0))</f>
        <v>908.4</v>
      </c>
      <c r="EN16">
        <f>INDEX(HaverPull!$B:$XZ,MATCH(Calculations!EN$9,HaverPull!$B:$B,0),MATCH(Calculations!$B16,HaverPull!$B$1:$XZ$1,0))</f>
        <v>929.5</v>
      </c>
      <c r="EO16">
        <f>INDEX(HaverPull!$B:$XZ,MATCH(Calculations!EO$9,HaverPull!$B:$B,0),MATCH(Calculations!$B16,HaverPull!$B$1:$XZ$1,0))</f>
        <v>944.7</v>
      </c>
      <c r="EP16">
        <f>INDEX(HaverPull!$B:$XZ,MATCH(Calculations!EP$9,HaverPull!$B:$B,0),MATCH(Calculations!$B16,HaverPull!$B$1:$XZ$1,0))</f>
        <v>955.6</v>
      </c>
      <c r="EQ16">
        <f>INDEX(HaverPull!$B:$XZ,MATCH(Calculations!EQ$9,HaverPull!$B:$B,0),MATCH(Calculations!$B16,HaverPull!$B$1:$XZ$1,0))</f>
        <v>975.7</v>
      </c>
      <c r="ER16">
        <f>INDEX(HaverPull!$B:$XZ,MATCH(Calculations!ER$9,HaverPull!$B:$B,0),MATCH(Calculations!$B16,HaverPull!$B$1:$XZ$1,0))</f>
        <v>988.3</v>
      </c>
      <c r="ES16">
        <f>INDEX(HaverPull!$B:$XZ,MATCH(Calculations!ES$9,HaverPull!$B:$B,0),MATCH(Calculations!$B16,HaverPull!$B$1:$XZ$1,0))</f>
        <v>996.9</v>
      </c>
      <c r="ET16">
        <f>INDEX(HaverPull!$B:$XZ,MATCH(Calculations!ET$9,HaverPull!$B:$B,0),MATCH(Calculations!$B16,HaverPull!$B$1:$XZ$1,0))</f>
        <v>1007</v>
      </c>
      <c r="EU16">
        <f>INDEX(HaverPull!$B:$XZ,MATCH(Calculations!EU$9,HaverPull!$B:$B,0),MATCH(Calculations!$B16,HaverPull!$B$1:$XZ$1,0))</f>
        <v>1022</v>
      </c>
      <c r="EV16">
        <f>INDEX(HaverPull!$B:$XZ,MATCH(Calculations!EV$9,HaverPull!$B:$B,0),MATCH(Calculations!$B16,HaverPull!$B$1:$XZ$1,0))</f>
        <v>1032</v>
      </c>
      <c r="EW16">
        <f>INDEX(HaverPull!$B:$XZ,MATCH(Calculations!EW$9,HaverPull!$B:$B,0),MATCH(Calculations!$B16,HaverPull!$B$1:$XZ$1,0))</f>
        <v>1038.8</v>
      </c>
      <c r="EX16">
        <f>INDEX(HaverPull!$B:$XZ,MATCH(Calculations!EX$9,HaverPull!$B:$B,0),MATCH(Calculations!$B16,HaverPull!$B$1:$XZ$1,0))</f>
        <v>1045.5</v>
      </c>
      <c r="EY16">
        <f>INDEX(HaverPull!$B:$XZ,MATCH(Calculations!EY$9,HaverPull!$B:$B,0),MATCH(Calculations!$B16,HaverPull!$B$1:$XZ$1,0))</f>
        <v>1038.0999999999999</v>
      </c>
      <c r="EZ16">
        <f>INDEX(HaverPull!$B:$XZ,MATCH(Calculations!EZ$9,HaverPull!$B:$B,0),MATCH(Calculations!$B16,HaverPull!$B$1:$XZ$1,0))</f>
        <v>1047.9000000000001</v>
      </c>
      <c r="FA16">
        <f>INDEX(HaverPull!$B:$XZ,MATCH(Calculations!FA$9,HaverPull!$B:$B,0),MATCH(Calculations!$B16,HaverPull!$B$1:$XZ$1,0))</f>
        <v>1049.2</v>
      </c>
      <c r="FB16">
        <f>INDEX(HaverPull!$B:$XZ,MATCH(Calculations!FB$9,HaverPull!$B:$B,0),MATCH(Calculations!$B16,HaverPull!$B$1:$XZ$1,0))</f>
        <v>1032.4000000000001</v>
      </c>
      <c r="FC16">
        <f>INDEX(HaverPull!$B:$XZ,MATCH(Calculations!FC$9,HaverPull!$B:$B,0),MATCH(Calculations!$B16,HaverPull!$B$1:$XZ$1,0))</f>
        <v>1014.1</v>
      </c>
      <c r="FD16">
        <f>INDEX(HaverPull!$B:$XZ,MATCH(Calculations!FD$9,HaverPull!$B:$B,0),MATCH(Calculations!$B16,HaverPull!$B$1:$XZ$1,0))</f>
        <v>1019.4</v>
      </c>
      <c r="FE16">
        <f>INDEX(HaverPull!$B:$XZ,MATCH(Calculations!FE$9,HaverPull!$B:$B,0),MATCH(Calculations!$B16,HaverPull!$B$1:$XZ$1,0))</f>
        <v>1030.0999999999999</v>
      </c>
      <c r="FF16">
        <f>INDEX(HaverPull!$B:$XZ,MATCH(Calculations!FF$9,HaverPull!$B:$B,0),MATCH(Calculations!$B16,HaverPull!$B$1:$XZ$1,0))</f>
        <v>1041</v>
      </c>
      <c r="FG16">
        <f>INDEX(HaverPull!$B:$XZ,MATCH(Calculations!FG$9,HaverPull!$B:$B,0),MATCH(Calculations!$B16,HaverPull!$B$1:$XZ$1,0))</f>
        <v>1042.2</v>
      </c>
      <c r="FH16">
        <f>INDEX(HaverPull!$B:$XZ,MATCH(Calculations!FH$9,HaverPull!$B:$B,0),MATCH(Calculations!$B16,HaverPull!$B$1:$XZ$1,0))</f>
        <v>1054.2</v>
      </c>
      <c r="FI16">
        <f>INDEX(HaverPull!$B:$XZ,MATCH(Calculations!FI$9,HaverPull!$B:$B,0),MATCH(Calculations!$B16,HaverPull!$B$1:$XZ$1,0))</f>
        <v>1063.0999999999999</v>
      </c>
      <c r="FJ16">
        <f>INDEX(HaverPull!$B:$XZ,MATCH(Calculations!FJ$9,HaverPull!$B:$B,0),MATCH(Calculations!$B16,HaverPull!$B$1:$XZ$1,0))</f>
        <v>1069</v>
      </c>
      <c r="FK16">
        <f>INDEX(HaverPull!$B:$XZ,MATCH(Calculations!FK$9,HaverPull!$B:$B,0),MATCH(Calculations!$B16,HaverPull!$B$1:$XZ$1,0))</f>
        <v>1087.5999999999999</v>
      </c>
      <c r="FL16">
        <f>INDEX(HaverPull!$B:$XZ,MATCH(Calculations!FL$9,HaverPull!$B:$B,0),MATCH(Calculations!$B16,HaverPull!$B$1:$XZ$1,0))</f>
        <v>1104.2</v>
      </c>
      <c r="FM16">
        <f>INDEX(HaverPull!$B:$XZ,MATCH(Calculations!FM$9,HaverPull!$B:$B,0),MATCH(Calculations!$B16,HaverPull!$B$1:$XZ$1,0))</f>
        <v>1104</v>
      </c>
      <c r="FN16">
        <f>INDEX(HaverPull!$B:$XZ,MATCH(Calculations!FN$9,HaverPull!$B:$B,0),MATCH(Calculations!$B16,HaverPull!$B$1:$XZ$1,0))</f>
        <v>1114.5999999999999</v>
      </c>
      <c r="FO16">
        <f>INDEX(HaverPull!$B:$XZ,MATCH(Calculations!FO$9,HaverPull!$B:$B,0),MATCH(Calculations!$B16,HaverPull!$B$1:$XZ$1,0))</f>
        <v>1129.0999999999999</v>
      </c>
      <c r="FP16">
        <f>INDEX(HaverPull!$B:$XZ,MATCH(Calculations!FP$9,HaverPull!$B:$B,0),MATCH(Calculations!$B16,HaverPull!$B$1:$XZ$1,0))</f>
        <v>1129.3</v>
      </c>
      <c r="FQ16">
        <f>INDEX(HaverPull!$B:$XZ,MATCH(Calculations!FQ$9,HaverPull!$B:$B,0),MATCH(Calculations!$B16,HaverPull!$B$1:$XZ$1,0))</f>
        <v>1126.8</v>
      </c>
      <c r="FR16">
        <f>INDEX(HaverPull!$B:$XZ,MATCH(Calculations!FR$9,HaverPull!$B:$B,0),MATCH(Calculations!$B16,HaverPull!$B$1:$XZ$1,0))</f>
        <v>1142.9000000000001</v>
      </c>
      <c r="FS16">
        <f>INDEX(HaverPull!$B:$XZ,MATCH(Calculations!FS$9,HaverPull!$B:$B,0),MATCH(Calculations!$B16,HaverPull!$B$1:$XZ$1,0))</f>
        <v>1166.8</v>
      </c>
      <c r="FT16">
        <f>INDEX(HaverPull!$B:$XZ,MATCH(Calculations!FT$9,HaverPull!$B:$B,0),MATCH(Calculations!$B16,HaverPull!$B$1:$XZ$1,0))</f>
        <v>1169.8</v>
      </c>
      <c r="FU16">
        <f>INDEX(HaverPull!$B:$XZ,MATCH(Calculations!FU$9,HaverPull!$B:$B,0),MATCH(Calculations!$B16,HaverPull!$B$1:$XZ$1,0))</f>
        <v>1179.4000000000001</v>
      </c>
      <c r="FV16">
        <f>INDEX(HaverPull!$B:$XZ,MATCH(Calculations!FV$9,HaverPull!$B:$B,0),MATCH(Calculations!$B16,HaverPull!$B$1:$XZ$1,0))</f>
        <v>1183.7</v>
      </c>
      <c r="FW16">
        <f>INDEX(HaverPull!$B:$XZ,MATCH(Calculations!FW$9,HaverPull!$B:$B,0),MATCH(Calculations!$B16,HaverPull!$B$1:$XZ$1,0))</f>
        <v>1200.2</v>
      </c>
      <c r="FX16">
        <f>INDEX(HaverPull!$B:$XZ,MATCH(Calculations!FX$9,HaverPull!$B:$B,0),MATCH(Calculations!$B16,HaverPull!$B$1:$XZ$1,0))</f>
        <v>1218.9000000000001</v>
      </c>
      <c r="FY16">
        <f>INDEX(HaverPull!$B:$XZ,MATCH(Calculations!FY$9,HaverPull!$B:$B,0),MATCH(Calculations!$B16,HaverPull!$B$1:$XZ$1,0))</f>
        <v>1229.4000000000001</v>
      </c>
      <c r="FZ16">
        <f>INDEX(HaverPull!$B:$XZ,MATCH(Calculations!FZ$9,HaverPull!$B:$B,0),MATCH(Calculations!$B16,HaverPull!$B$1:$XZ$1,0))</f>
        <v>1238</v>
      </c>
      <c r="GA16">
        <f>INDEX(HaverPull!$B:$XZ,MATCH(Calculations!GA$9,HaverPull!$B:$B,0),MATCH(Calculations!$B16,HaverPull!$B$1:$XZ$1,0))</f>
        <v>1241.8</v>
      </c>
      <c r="GB16">
        <f>INDEX(HaverPull!$B:$XZ,MATCH(Calculations!GB$9,HaverPull!$B:$B,0),MATCH(Calculations!$B16,HaverPull!$B$1:$XZ$1,0))</f>
        <v>1253</v>
      </c>
      <c r="GC16">
        <f>INDEX(HaverPull!$B:$XZ,MATCH(Calculations!GC$9,HaverPull!$B:$B,0),MATCH(Calculations!$B16,HaverPull!$B$1:$XZ$1,0))</f>
        <v>1258.2</v>
      </c>
      <c r="GD16">
        <f>INDEX(HaverPull!$B:$XZ,MATCH(Calculations!GD$9,HaverPull!$B:$B,0),MATCH(Calculations!$B16,HaverPull!$B$1:$XZ$1,0))</f>
        <v>1270.2</v>
      </c>
      <c r="GE16">
        <f>INDEX(HaverPull!$B:$XZ,MATCH(Calculations!GE$9,HaverPull!$B:$B,0),MATCH(Calculations!$B16,HaverPull!$B$1:$XZ$1,0))</f>
        <v>1274.9000000000001</v>
      </c>
      <c r="GF16">
        <f>INDEX(HaverPull!$B:$XZ,MATCH(Calculations!GF$9,HaverPull!$B:$B,0),MATCH(Calculations!$B16,HaverPull!$B$1:$XZ$1,0))</f>
        <v>1276.4000000000001</v>
      </c>
      <c r="GG16">
        <f>INDEX(HaverPull!$B:$XZ,MATCH(Calculations!GG$9,HaverPull!$B:$B,0),MATCH(Calculations!$B16,HaverPull!$B$1:$XZ$1,0))</f>
        <v>1296.5999999999999</v>
      </c>
      <c r="GH16">
        <f>INDEX(HaverPull!$B:$XZ,MATCH(Calculations!GH$9,HaverPull!$B:$B,0),MATCH(Calculations!$B16,HaverPull!$B$1:$XZ$1,0))</f>
        <v>1304.0999999999999</v>
      </c>
      <c r="GI16">
        <f>INDEX(HaverPull!$B:$XZ,MATCH(Calculations!GI$9,HaverPull!$B:$B,0),MATCH(Calculations!$B16,HaverPull!$B$1:$XZ$1,0))</f>
        <v>1309.2</v>
      </c>
      <c r="GJ16">
        <f>INDEX(HaverPull!$B:$XZ,MATCH(Calculations!GJ$9,HaverPull!$B:$B,0),MATCH(Calculations!$B16,HaverPull!$B$1:$XZ$1,0))</f>
        <v>1321.3</v>
      </c>
      <c r="GK16">
        <f>INDEX(HaverPull!$B:$XZ,MATCH(Calculations!GK$9,HaverPull!$B:$B,0),MATCH(Calculations!$B16,HaverPull!$B$1:$XZ$1,0))</f>
        <v>1331.4</v>
      </c>
      <c r="GL16">
        <f>INDEX(HaverPull!$B:$XZ,MATCH(Calculations!GL$9,HaverPull!$B:$B,0),MATCH(Calculations!$B16,HaverPull!$B$1:$XZ$1,0))</f>
        <v>1358.4</v>
      </c>
      <c r="GM16">
        <f>INDEX(HaverPull!$B:$XZ,MATCH(Calculations!GM$9,HaverPull!$B:$B,0),MATCH(Calculations!$B16,HaverPull!$B$1:$XZ$1,0))</f>
        <v>1385.8</v>
      </c>
      <c r="GN16" s="78">
        <v>1353</v>
      </c>
      <c r="GO16" t="e">
        <f>INDEX(HaverPull!$B:$XZ,MATCH(Calculations!GO$9,HaverPull!$B:$B,0),MATCH(Calculations!$B16,HaverPull!$B$1:$XZ$1,0))</f>
        <v>#N/A</v>
      </c>
      <c r="GP16" t="e">
        <f>INDEX(HaverPull!$B:$XZ,MATCH(Calculations!GP$9,HaverPull!$B:$B,0),MATCH(Calculations!$B16,HaverPull!$B$1:$XZ$1,0))</f>
        <v>#N/A</v>
      </c>
      <c r="GQ16" t="e">
        <f>INDEX(HaverPull!$B:$XZ,MATCH(Calculations!GQ$9,HaverPull!$B:$B,0),MATCH(Calculations!$B16,HaverPull!$B$1:$XZ$1,0))</f>
        <v>#N/A</v>
      </c>
      <c r="GR16" t="e">
        <f>INDEX(HaverPull!$B:$XZ,MATCH(Calculations!GR$9,HaverPull!$B:$B,0),MATCH(Calculations!$B16,HaverPull!$B$1:$XZ$1,0))</f>
        <v>#N/A</v>
      </c>
      <c r="GS16" t="e">
        <f>INDEX(HaverPull!$B:$XZ,MATCH(Calculations!GS$9,HaverPull!$B:$B,0),MATCH(Calculations!$B16,HaverPull!$B$1:$XZ$1,0))</f>
        <v>#N/A</v>
      </c>
      <c r="GT16" t="e">
        <f>INDEX(HaverPull!$B:$XZ,MATCH(Calculations!GT$9,HaverPull!$B:$B,0),MATCH(Calculations!$B16,HaverPull!$B$1:$XZ$1,0))</f>
        <v>#N/A</v>
      </c>
      <c r="GU16" t="e">
        <f>INDEX(HaverPull!$B:$XZ,MATCH(Calculations!GU$9,HaverPull!$B:$B,0),MATCH(Calculations!$B16,HaverPull!$B$1:$XZ$1,0))</f>
        <v>#N/A</v>
      </c>
      <c r="GV16" t="e">
        <f>INDEX(HaverPull!$B:$XZ,MATCH(Calculations!GV$9,HaverPull!$B:$B,0),MATCH(Calculations!$B16,HaverPull!$B$1:$XZ$1,0))</f>
        <v>#N/A</v>
      </c>
    </row>
    <row r="17" spans="1:204" x14ac:dyDescent="0.25">
      <c r="A17" s="7" t="s">
        <v>229</v>
      </c>
      <c r="B17" s="8" t="s">
        <v>223</v>
      </c>
      <c r="C17">
        <f>IFERROR(INDEX(HaverPull!$B:$XZ,MATCH(Calculations!C$9,HaverPull!$B:$B,0),MATCH(Calculations!$B17,HaverPull!$B$1:$XZ$1,0)),INDEX(HaverPull!$B:$XZ,MATCH(Calculations!B$9,HaverPull!$B:$B,0),MATCH(Calculations!$B17,HaverPull!$B$1:$XZ$1,0)))</f>
        <v>34.1</v>
      </c>
      <c r="D17">
        <f>IFERROR(INDEX(HaverPull!$B:$XZ,MATCH(Calculations!D$9,HaverPull!$B:$B,0),MATCH(Calculations!$B17,HaverPull!$B$1:$XZ$1,0)),INDEX(HaverPull!$B:$XZ,MATCH(Calculations!C$9,HaverPull!$B:$B,0),MATCH(Calculations!$B17,HaverPull!$B$1:$XZ$1,0)))</f>
        <v>34.299999999999997</v>
      </c>
      <c r="E17">
        <f>IFERROR(INDEX(HaverPull!$B:$XZ,MATCH(Calculations!E$9,HaverPull!$B:$B,0),MATCH(Calculations!$B17,HaverPull!$B$1:$XZ$1,0)),INDEX(HaverPull!$B:$XZ,MATCH(Calculations!D$9,HaverPull!$B:$B,0),MATCH(Calculations!$B17,HaverPull!$B$1:$XZ$1,0)))</f>
        <v>35.299999999999997</v>
      </c>
      <c r="F17">
        <f>IFERROR(INDEX(HaverPull!$B:$XZ,MATCH(Calculations!F$9,HaverPull!$B:$B,0),MATCH(Calculations!$B17,HaverPull!$B$1:$XZ$1,0)),INDEX(HaverPull!$B:$XZ,MATCH(Calculations!E$9,HaverPull!$B:$B,0),MATCH(Calculations!$B17,HaverPull!$B$1:$XZ$1,0)))</f>
        <v>33.799999999999997</v>
      </c>
      <c r="G17">
        <f>IFERROR(INDEX(HaverPull!$B:$XZ,MATCH(Calculations!G$9,HaverPull!$B:$B,0),MATCH(Calculations!$B17,HaverPull!$B$1:$XZ$1,0)),INDEX(HaverPull!$B:$XZ,MATCH(Calculations!F$9,HaverPull!$B:$B,0),MATCH(Calculations!$B17,HaverPull!$B$1:$XZ$1,0)))</f>
        <v>37.4</v>
      </c>
      <c r="H17">
        <f>IFERROR(INDEX(HaverPull!$B:$XZ,MATCH(Calculations!H$9,HaverPull!$B:$B,0),MATCH(Calculations!$B17,HaverPull!$B$1:$XZ$1,0)),INDEX(HaverPull!$B:$XZ,MATCH(Calculations!G$9,HaverPull!$B:$B,0),MATCH(Calculations!$B17,HaverPull!$B$1:$XZ$1,0)))</f>
        <v>38.1</v>
      </c>
      <c r="I17">
        <f>IFERROR(INDEX(HaverPull!$B:$XZ,MATCH(Calculations!I$9,HaverPull!$B:$B,0),MATCH(Calculations!$B17,HaverPull!$B$1:$XZ$1,0)),INDEX(HaverPull!$B:$XZ,MATCH(Calculations!H$9,HaverPull!$B:$B,0),MATCH(Calculations!$B17,HaverPull!$B$1:$XZ$1,0)))</f>
        <v>37.5</v>
      </c>
      <c r="J17">
        <f>IFERROR(INDEX(HaverPull!$B:$XZ,MATCH(Calculations!J$9,HaverPull!$B:$B,0),MATCH(Calculations!$B17,HaverPull!$B$1:$XZ$1,0)),INDEX(HaverPull!$B:$XZ,MATCH(Calculations!I$9,HaverPull!$B:$B,0),MATCH(Calculations!$B17,HaverPull!$B$1:$XZ$1,0)))</f>
        <v>37.9</v>
      </c>
      <c r="K17">
        <f>IFERROR(INDEX(HaverPull!$B:$XZ,MATCH(Calculations!K$9,HaverPull!$B:$B,0),MATCH(Calculations!$B17,HaverPull!$B$1:$XZ$1,0)),INDEX(HaverPull!$B:$XZ,MATCH(Calculations!J$9,HaverPull!$B:$B,0),MATCH(Calculations!$B17,HaverPull!$B$1:$XZ$1,0)))</f>
        <v>40</v>
      </c>
      <c r="L17">
        <f>IFERROR(INDEX(HaverPull!$B:$XZ,MATCH(Calculations!L$9,HaverPull!$B:$B,0),MATCH(Calculations!$B17,HaverPull!$B$1:$XZ$1,0)),INDEX(HaverPull!$B:$XZ,MATCH(Calculations!K$9,HaverPull!$B:$B,0),MATCH(Calculations!$B17,HaverPull!$B$1:$XZ$1,0)))</f>
        <v>40.299999999999997</v>
      </c>
      <c r="M17">
        <f>IFERROR(INDEX(HaverPull!$B:$XZ,MATCH(Calculations!M$9,HaverPull!$B:$B,0),MATCH(Calculations!$B17,HaverPull!$B$1:$XZ$1,0)),INDEX(HaverPull!$B:$XZ,MATCH(Calculations!L$9,HaverPull!$B:$B,0),MATCH(Calculations!$B17,HaverPull!$B$1:$XZ$1,0)))</f>
        <v>41.5</v>
      </c>
      <c r="N17">
        <f>IFERROR(INDEX(HaverPull!$B:$XZ,MATCH(Calculations!N$9,HaverPull!$B:$B,0),MATCH(Calculations!$B17,HaverPull!$B$1:$XZ$1,0)),INDEX(HaverPull!$B:$XZ,MATCH(Calculations!M$9,HaverPull!$B:$B,0),MATCH(Calculations!$B17,HaverPull!$B$1:$XZ$1,0)))</f>
        <v>45.7</v>
      </c>
      <c r="O17">
        <f>IFERROR(INDEX(HaverPull!$B:$XZ,MATCH(Calculations!O$9,HaverPull!$B:$B,0),MATCH(Calculations!$B17,HaverPull!$B$1:$XZ$1,0)),INDEX(HaverPull!$B:$XZ,MATCH(Calculations!N$9,HaverPull!$B:$B,0),MATCH(Calculations!$B17,HaverPull!$B$1:$XZ$1,0)))</f>
        <v>49</v>
      </c>
      <c r="P17">
        <f>IFERROR(INDEX(HaverPull!$B:$XZ,MATCH(Calculations!P$9,HaverPull!$B:$B,0),MATCH(Calculations!$B17,HaverPull!$B$1:$XZ$1,0)),INDEX(HaverPull!$B:$XZ,MATCH(Calculations!O$9,HaverPull!$B:$B,0),MATCH(Calculations!$B17,HaverPull!$B$1:$XZ$1,0)))</f>
        <v>49.6</v>
      </c>
      <c r="Q17">
        <f>IFERROR(INDEX(HaverPull!$B:$XZ,MATCH(Calculations!Q$9,HaverPull!$B:$B,0),MATCH(Calculations!$B17,HaverPull!$B$1:$XZ$1,0)),INDEX(HaverPull!$B:$XZ,MATCH(Calculations!P$9,HaverPull!$B:$B,0),MATCH(Calculations!$B17,HaverPull!$B$1:$XZ$1,0)))</f>
        <v>48.1</v>
      </c>
      <c r="R17">
        <f>IFERROR(INDEX(HaverPull!$B:$XZ,MATCH(Calculations!R$9,HaverPull!$B:$B,0),MATCH(Calculations!$B17,HaverPull!$B$1:$XZ$1,0)),INDEX(HaverPull!$B:$XZ,MATCH(Calculations!Q$9,HaverPull!$B:$B,0),MATCH(Calculations!$B17,HaverPull!$B$1:$XZ$1,0)))</f>
        <v>50.5</v>
      </c>
      <c r="S17">
        <f>IFERROR(INDEX(HaverPull!$B:$XZ,MATCH(Calculations!S$9,HaverPull!$B:$B,0),MATCH(Calculations!$B17,HaverPull!$B$1:$XZ$1,0)),INDEX(HaverPull!$B:$XZ,MATCH(Calculations!R$9,HaverPull!$B:$B,0),MATCH(Calculations!$B17,HaverPull!$B$1:$XZ$1,0)))</f>
        <v>48.8</v>
      </c>
      <c r="T17">
        <f>IFERROR(INDEX(HaverPull!$B:$XZ,MATCH(Calculations!T$9,HaverPull!$B:$B,0),MATCH(Calculations!$B17,HaverPull!$B$1:$XZ$1,0)),INDEX(HaverPull!$B:$XZ,MATCH(Calculations!S$9,HaverPull!$B:$B,0),MATCH(Calculations!$B17,HaverPull!$B$1:$XZ$1,0)))</f>
        <v>51.4</v>
      </c>
      <c r="U17">
        <f>IFERROR(INDEX(HaverPull!$B:$XZ,MATCH(Calculations!U$9,HaverPull!$B:$B,0),MATCH(Calculations!$B17,HaverPull!$B$1:$XZ$1,0)),INDEX(HaverPull!$B:$XZ,MATCH(Calculations!T$9,HaverPull!$B:$B,0),MATCH(Calculations!$B17,HaverPull!$B$1:$XZ$1,0)))</f>
        <v>56.6</v>
      </c>
      <c r="V17">
        <f>IFERROR(INDEX(HaverPull!$B:$XZ,MATCH(Calculations!V$9,HaverPull!$B:$B,0),MATCH(Calculations!$B17,HaverPull!$B$1:$XZ$1,0)),INDEX(HaverPull!$B:$XZ,MATCH(Calculations!U$9,HaverPull!$B:$B,0),MATCH(Calculations!$B17,HaverPull!$B$1:$XZ$1,0)))</f>
        <v>50.3</v>
      </c>
      <c r="W17">
        <f>IFERROR(INDEX(HaverPull!$B:$XZ,MATCH(Calculations!W$9,HaverPull!$B:$B,0),MATCH(Calculations!$B17,HaverPull!$B$1:$XZ$1,0)),INDEX(HaverPull!$B:$XZ,MATCH(Calculations!V$9,HaverPull!$B:$B,0),MATCH(Calculations!$B17,HaverPull!$B$1:$XZ$1,0)))</f>
        <v>43.1</v>
      </c>
      <c r="X17">
        <f>IFERROR(INDEX(HaverPull!$B:$XZ,MATCH(Calculations!X$9,HaverPull!$B:$B,0),MATCH(Calculations!$B17,HaverPull!$B$1:$XZ$1,0)),INDEX(HaverPull!$B:$XZ,MATCH(Calculations!W$9,HaverPull!$B:$B,0),MATCH(Calculations!$B17,HaverPull!$B$1:$XZ$1,0)))</f>
        <v>46.2</v>
      </c>
      <c r="Y17">
        <f>IFERROR(INDEX(HaverPull!$B:$XZ,MATCH(Calculations!Y$9,HaverPull!$B:$B,0),MATCH(Calculations!$B17,HaverPull!$B$1:$XZ$1,0)),INDEX(HaverPull!$B:$XZ,MATCH(Calculations!X$9,HaverPull!$B:$B,0),MATCH(Calculations!$B17,HaverPull!$B$1:$XZ$1,0)))</f>
        <v>56.5</v>
      </c>
      <c r="Z17">
        <f>IFERROR(INDEX(HaverPull!$B:$XZ,MATCH(Calculations!Z$9,HaverPull!$B:$B,0),MATCH(Calculations!$B17,HaverPull!$B$1:$XZ$1,0)),INDEX(HaverPull!$B:$XZ,MATCH(Calculations!Y$9,HaverPull!$B:$B,0),MATCH(Calculations!$B17,HaverPull!$B$1:$XZ$1,0)))</f>
        <v>57.8</v>
      </c>
      <c r="AA17">
        <f>IFERROR(INDEX(HaverPull!$B:$XZ,MATCH(Calculations!AA$9,HaverPull!$B:$B,0),MATCH(Calculations!$B17,HaverPull!$B$1:$XZ$1,0)),INDEX(HaverPull!$B:$XZ,MATCH(Calculations!Z$9,HaverPull!$B:$B,0),MATCH(Calculations!$B17,HaverPull!$B$1:$XZ$1,0)))</f>
        <v>65.3</v>
      </c>
      <c r="AB17">
        <f>IFERROR(INDEX(HaverPull!$B:$XZ,MATCH(Calculations!AB$9,HaverPull!$B:$B,0),MATCH(Calculations!$B17,HaverPull!$B$1:$XZ$1,0)),INDEX(HaverPull!$B:$XZ,MATCH(Calculations!AA$9,HaverPull!$B:$B,0),MATCH(Calculations!$B17,HaverPull!$B$1:$XZ$1,0)))</f>
        <v>64.400000000000006</v>
      </c>
      <c r="AC17">
        <f>IFERROR(INDEX(HaverPull!$B:$XZ,MATCH(Calculations!AC$9,HaverPull!$B:$B,0),MATCH(Calculations!$B17,HaverPull!$B$1:$XZ$1,0)),INDEX(HaverPull!$B:$XZ,MATCH(Calculations!AB$9,HaverPull!$B:$B,0),MATCH(Calculations!$B17,HaverPull!$B$1:$XZ$1,0)))</f>
        <v>64.099999999999994</v>
      </c>
      <c r="AD17">
        <f>IFERROR(INDEX(HaverPull!$B:$XZ,MATCH(Calculations!AD$9,HaverPull!$B:$B,0),MATCH(Calculations!$B17,HaverPull!$B$1:$XZ$1,0)),INDEX(HaverPull!$B:$XZ,MATCH(Calculations!AC$9,HaverPull!$B:$B,0),MATCH(Calculations!$B17,HaverPull!$B$1:$XZ$1,0)))</f>
        <v>63.1</v>
      </c>
      <c r="AE17">
        <f>IFERROR(INDEX(HaverPull!$B:$XZ,MATCH(Calculations!AE$9,HaverPull!$B:$B,0),MATCH(Calculations!$B17,HaverPull!$B$1:$XZ$1,0)),INDEX(HaverPull!$B:$XZ,MATCH(Calculations!AD$9,HaverPull!$B:$B,0),MATCH(Calculations!$B17,HaverPull!$B$1:$XZ$1,0)))</f>
        <v>67.400000000000006</v>
      </c>
      <c r="AF17">
        <f>IFERROR(INDEX(HaverPull!$B:$XZ,MATCH(Calculations!AF$9,HaverPull!$B:$B,0),MATCH(Calculations!$B17,HaverPull!$B$1:$XZ$1,0)),INDEX(HaverPull!$B:$XZ,MATCH(Calculations!AE$9,HaverPull!$B:$B,0),MATCH(Calculations!$B17,HaverPull!$B$1:$XZ$1,0)))</f>
        <v>73.099999999999994</v>
      </c>
      <c r="AG17">
        <f>IFERROR(INDEX(HaverPull!$B:$XZ,MATCH(Calculations!AG$9,HaverPull!$B:$B,0),MATCH(Calculations!$B17,HaverPull!$B$1:$XZ$1,0)),INDEX(HaverPull!$B:$XZ,MATCH(Calculations!AF$9,HaverPull!$B:$B,0),MATCH(Calculations!$B17,HaverPull!$B$1:$XZ$1,0)))</f>
        <v>75.599999999999994</v>
      </c>
      <c r="AH17">
        <f>IFERROR(INDEX(HaverPull!$B:$XZ,MATCH(Calculations!AH$9,HaverPull!$B:$B,0),MATCH(Calculations!$B17,HaverPull!$B$1:$XZ$1,0)),INDEX(HaverPull!$B:$XZ,MATCH(Calculations!AG$9,HaverPull!$B:$B,0),MATCH(Calculations!$B17,HaverPull!$B$1:$XZ$1,0)))</f>
        <v>76.099999999999994</v>
      </c>
      <c r="AI17">
        <f>IFERROR(INDEX(HaverPull!$B:$XZ,MATCH(Calculations!AI$9,HaverPull!$B:$B,0),MATCH(Calculations!$B17,HaverPull!$B$1:$XZ$1,0)),INDEX(HaverPull!$B:$XZ,MATCH(Calculations!AH$9,HaverPull!$B:$B,0),MATCH(Calculations!$B17,HaverPull!$B$1:$XZ$1,0)))</f>
        <v>71.3</v>
      </c>
      <c r="AJ17">
        <f>IFERROR(INDEX(HaverPull!$B:$XZ,MATCH(Calculations!AJ$9,HaverPull!$B:$B,0),MATCH(Calculations!$B17,HaverPull!$B$1:$XZ$1,0)),INDEX(HaverPull!$B:$XZ,MATCH(Calculations!AI$9,HaverPull!$B:$B,0),MATCH(Calculations!$B17,HaverPull!$B$1:$XZ$1,0)))</f>
        <v>85.2</v>
      </c>
      <c r="AK17">
        <f>IFERROR(INDEX(HaverPull!$B:$XZ,MATCH(Calculations!AK$9,HaverPull!$B:$B,0),MATCH(Calculations!$B17,HaverPull!$B$1:$XZ$1,0)),INDEX(HaverPull!$B:$XZ,MATCH(Calculations!AJ$9,HaverPull!$B:$B,0),MATCH(Calculations!$B17,HaverPull!$B$1:$XZ$1,0)))</f>
        <v>86.3</v>
      </c>
      <c r="AL17">
        <f>IFERROR(INDEX(HaverPull!$B:$XZ,MATCH(Calculations!AL$9,HaverPull!$B:$B,0),MATCH(Calculations!$B17,HaverPull!$B$1:$XZ$1,0)),INDEX(HaverPull!$B:$XZ,MATCH(Calculations!AK$9,HaverPull!$B:$B,0),MATCH(Calculations!$B17,HaverPull!$B$1:$XZ$1,0)))</f>
        <v>91.2</v>
      </c>
      <c r="AM17">
        <f>IFERROR(INDEX(HaverPull!$B:$XZ,MATCH(Calculations!AM$9,HaverPull!$B:$B,0),MATCH(Calculations!$B17,HaverPull!$B$1:$XZ$1,0)),INDEX(HaverPull!$B:$XZ,MATCH(Calculations!AL$9,HaverPull!$B:$B,0),MATCH(Calculations!$B17,HaverPull!$B$1:$XZ$1,0)))</f>
        <v>88.5</v>
      </c>
      <c r="AN17">
        <f>IFERROR(INDEX(HaverPull!$B:$XZ,MATCH(Calculations!AN$9,HaverPull!$B:$B,0),MATCH(Calculations!$B17,HaverPull!$B$1:$XZ$1,0)),INDEX(HaverPull!$B:$XZ,MATCH(Calculations!AM$9,HaverPull!$B:$B,0),MATCH(Calculations!$B17,HaverPull!$B$1:$XZ$1,0)))</f>
        <v>89.1</v>
      </c>
      <c r="AO17">
        <f>IFERROR(INDEX(HaverPull!$B:$XZ,MATCH(Calculations!AO$9,HaverPull!$B:$B,0),MATCH(Calculations!$B17,HaverPull!$B$1:$XZ$1,0)),INDEX(HaverPull!$B:$XZ,MATCH(Calculations!AN$9,HaverPull!$B:$B,0),MATCH(Calculations!$B17,HaverPull!$B$1:$XZ$1,0)))</f>
        <v>88.4</v>
      </c>
      <c r="AP17">
        <f>IFERROR(INDEX(HaverPull!$B:$XZ,MATCH(Calculations!AP$9,HaverPull!$B:$B,0),MATCH(Calculations!$B17,HaverPull!$B$1:$XZ$1,0)),INDEX(HaverPull!$B:$XZ,MATCH(Calculations!AO$9,HaverPull!$B:$B,0),MATCH(Calculations!$B17,HaverPull!$B$1:$XZ$1,0)))</f>
        <v>85.9</v>
      </c>
      <c r="AQ17">
        <f>IFERROR(INDEX(HaverPull!$B:$XZ,MATCH(Calculations!AQ$9,HaverPull!$B:$B,0),MATCH(Calculations!$B17,HaverPull!$B$1:$XZ$1,0)),INDEX(HaverPull!$B:$XZ,MATCH(Calculations!AP$9,HaverPull!$B:$B,0),MATCH(Calculations!$B17,HaverPull!$B$1:$XZ$1,0)))</f>
        <v>94.7</v>
      </c>
      <c r="AR17">
        <f>IFERROR(INDEX(HaverPull!$B:$XZ,MATCH(Calculations!AR$9,HaverPull!$B:$B,0),MATCH(Calculations!$B17,HaverPull!$B$1:$XZ$1,0)),INDEX(HaverPull!$B:$XZ,MATCH(Calculations!AQ$9,HaverPull!$B:$B,0),MATCH(Calculations!$B17,HaverPull!$B$1:$XZ$1,0)))</f>
        <v>74.900000000000006</v>
      </c>
      <c r="AS17">
        <f>IFERROR(INDEX(HaverPull!$B:$XZ,MATCH(Calculations!AS$9,HaverPull!$B:$B,0),MATCH(Calculations!$B17,HaverPull!$B$1:$XZ$1,0)),INDEX(HaverPull!$B:$XZ,MATCH(Calculations!AR$9,HaverPull!$B:$B,0),MATCH(Calculations!$B17,HaverPull!$B$1:$XZ$1,0)))</f>
        <v>80.900000000000006</v>
      </c>
      <c r="AT17">
        <f>IFERROR(INDEX(HaverPull!$B:$XZ,MATCH(Calculations!AT$9,HaverPull!$B:$B,0),MATCH(Calculations!$B17,HaverPull!$B$1:$XZ$1,0)),INDEX(HaverPull!$B:$XZ,MATCH(Calculations!AS$9,HaverPull!$B:$B,0),MATCH(Calculations!$B17,HaverPull!$B$1:$XZ$1,0)))</f>
        <v>88.6</v>
      </c>
      <c r="AU17">
        <f>IFERROR(INDEX(HaverPull!$B:$XZ,MATCH(Calculations!AU$9,HaverPull!$B:$B,0),MATCH(Calculations!$B17,HaverPull!$B$1:$XZ$1,0)),INDEX(HaverPull!$B:$XZ,MATCH(Calculations!AT$9,HaverPull!$B:$B,0),MATCH(Calculations!$B17,HaverPull!$B$1:$XZ$1,0)))</f>
        <v>88.3</v>
      </c>
      <c r="AV17">
        <f>IFERROR(INDEX(HaverPull!$B:$XZ,MATCH(Calculations!AV$9,HaverPull!$B:$B,0),MATCH(Calculations!$B17,HaverPull!$B$1:$XZ$1,0)),INDEX(HaverPull!$B:$XZ,MATCH(Calculations!AU$9,HaverPull!$B:$B,0),MATCH(Calculations!$B17,HaverPull!$B$1:$XZ$1,0)))</f>
        <v>79.400000000000006</v>
      </c>
      <c r="AW17">
        <f>IFERROR(INDEX(HaverPull!$B:$XZ,MATCH(Calculations!AW$9,HaverPull!$B:$B,0),MATCH(Calculations!$B17,HaverPull!$B$1:$XZ$1,0)),INDEX(HaverPull!$B:$XZ,MATCH(Calculations!AV$9,HaverPull!$B:$B,0),MATCH(Calculations!$B17,HaverPull!$B$1:$XZ$1,0)))</f>
        <v>82.9</v>
      </c>
      <c r="AX17">
        <f>IFERROR(INDEX(HaverPull!$B:$XZ,MATCH(Calculations!AX$9,HaverPull!$B:$B,0),MATCH(Calculations!$B17,HaverPull!$B$1:$XZ$1,0)),INDEX(HaverPull!$B:$XZ,MATCH(Calculations!AW$9,HaverPull!$B:$B,0),MATCH(Calculations!$B17,HaverPull!$B$1:$XZ$1,0)))</f>
        <v>73.900000000000006</v>
      </c>
      <c r="AY17">
        <f>IFERROR(INDEX(HaverPull!$B:$XZ,MATCH(Calculations!AY$9,HaverPull!$B:$B,0),MATCH(Calculations!$B17,HaverPull!$B$1:$XZ$1,0)),INDEX(HaverPull!$B:$XZ,MATCH(Calculations!AX$9,HaverPull!$B:$B,0),MATCH(Calculations!$B17,HaverPull!$B$1:$XZ$1,0)))</f>
        <v>62.7</v>
      </c>
      <c r="AZ17">
        <f>IFERROR(INDEX(HaverPull!$B:$XZ,MATCH(Calculations!AZ$9,HaverPull!$B:$B,0),MATCH(Calculations!$B17,HaverPull!$B$1:$XZ$1,0)),INDEX(HaverPull!$B:$XZ,MATCH(Calculations!AY$9,HaverPull!$B:$B,0),MATCH(Calculations!$B17,HaverPull!$B$1:$XZ$1,0)))</f>
        <v>64.7</v>
      </c>
      <c r="BA17">
        <f>IFERROR(INDEX(HaverPull!$B:$XZ,MATCH(Calculations!BA$9,HaverPull!$B:$B,0),MATCH(Calculations!$B17,HaverPull!$B$1:$XZ$1,0)),INDEX(HaverPull!$B:$XZ,MATCH(Calculations!AZ$9,HaverPull!$B:$B,0),MATCH(Calculations!$B17,HaverPull!$B$1:$XZ$1,0)))</f>
        <v>65.2</v>
      </c>
      <c r="BB17">
        <f>IFERROR(INDEX(HaverPull!$B:$XZ,MATCH(Calculations!BB$9,HaverPull!$B:$B,0),MATCH(Calculations!$B17,HaverPull!$B$1:$XZ$1,0)),INDEX(HaverPull!$B:$XZ,MATCH(Calculations!BA$9,HaverPull!$B:$B,0),MATCH(Calculations!$B17,HaverPull!$B$1:$XZ$1,0)))</f>
        <v>59.7</v>
      </c>
      <c r="BC17">
        <f>IFERROR(INDEX(HaverPull!$B:$XZ,MATCH(Calculations!BC$9,HaverPull!$B:$B,0),MATCH(Calculations!$B17,HaverPull!$B$1:$XZ$1,0)),INDEX(HaverPull!$B:$XZ,MATCH(Calculations!BB$9,HaverPull!$B:$B,0),MATCH(Calculations!$B17,HaverPull!$B$1:$XZ$1,0)))</f>
        <v>61</v>
      </c>
      <c r="BD17">
        <f>IFERROR(INDEX(HaverPull!$B:$XZ,MATCH(Calculations!BD$9,HaverPull!$B:$B,0),MATCH(Calculations!$B17,HaverPull!$B$1:$XZ$1,0)),INDEX(HaverPull!$B:$XZ,MATCH(Calculations!BC$9,HaverPull!$B:$B,0),MATCH(Calculations!$B17,HaverPull!$B$1:$XZ$1,0)))</f>
        <v>75.8</v>
      </c>
      <c r="BE17">
        <f>IFERROR(INDEX(HaverPull!$B:$XZ,MATCH(Calculations!BE$9,HaverPull!$B:$B,0),MATCH(Calculations!$B17,HaverPull!$B$1:$XZ$1,0)),INDEX(HaverPull!$B:$XZ,MATCH(Calculations!BD$9,HaverPull!$B:$B,0),MATCH(Calculations!$B17,HaverPull!$B$1:$XZ$1,0)))</f>
        <v>85</v>
      </c>
      <c r="BF17">
        <f>IFERROR(INDEX(HaverPull!$B:$XZ,MATCH(Calculations!BF$9,HaverPull!$B:$B,0),MATCH(Calculations!$B17,HaverPull!$B$1:$XZ$1,0)),INDEX(HaverPull!$B:$XZ,MATCH(Calculations!BE$9,HaverPull!$B:$B,0),MATCH(Calculations!$B17,HaverPull!$B$1:$XZ$1,0)))</f>
        <v>87.2</v>
      </c>
      <c r="BG17">
        <f>IFERROR(INDEX(HaverPull!$B:$XZ,MATCH(Calculations!BG$9,HaverPull!$B:$B,0),MATCH(Calculations!$B17,HaverPull!$B$1:$XZ$1,0)),INDEX(HaverPull!$B:$XZ,MATCH(Calculations!BF$9,HaverPull!$B:$B,0),MATCH(Calculations!$B17,HaverPull!$B$1:$XZ$1,0)))</f>
        <v>100.3</v>
      </c>
      <c r="BH17">
        <f>IFERROR(INDEX(HaverPull!$B:$XZ,MATCH(Calculations!BH$9,HaverPull!$B:$B,0),MATCH(Calculations!$B17,HaverPull!$B$1:$XZ$1,0)),INDEX(HaverPull!$B:$XZ,MATCH(Calculations!BG$9,HaverPull!$B:$B,0),MATCH(Calculations!$B17,HaverPull!$B$1:$XZ$1,0)))</f>
        <v>99.4</v>
      </c>
      <c r="BI17">
        <f>IFERROR(INDEX(HaverPull!$B:$XZ,MATCH(Calculations!BI$9,HaverPull!$B:$B,0),MATCH(Calculations!$B17,HaverPull!$B$1:$XZ$1,0)),INDEX(HaverPull!$B:$XZ,MATCH(Calculations!BH$9,HaverPull!$B:$B,0),MATCH(Calculations!$B17,HaverPull!$B$1:$XZ$1,0)))</f>
        <v>87.6</v>
      </c>
      <c r="BJ17">
        <f>IFERROR(INDEX(HaverPull!$B:$XZ,MATCH(Calculations!BJ$9,HaverPull!$B:$B,0),MATCH(Calculations!$B17,HaverPull!$B$1:$XZ$1,0)),INDEX(HaverPull!$B:$XZ,MATCH(Calculations!BI$9,HaverPull!$B:$B,0),MATCH(Calculations!$B17,HaverPull!$B$1:$XZ$1,0)))</f>
        <v>88.8</v>
      </c>
      <c r="BK17">
        <f>IFERROR(INDEX(HaverPull!$B:$XZ,MATCH(Calculations!BK$9,HaverPull!$B:$B,0),MATCH(Calculations!$B17,HaverPull!$B$1:$XZ$1,0)),INDEX(HaverPull!$B:$XZ,MATCH(Calculations!BJ$9,HaverPull!$B:$B,0),MATCH(Calculations!$B17,HaverPull!$B$1:$XZ$1,0)))</f>
        <v>95.9</v>
      </c>
      <c r="BL17">
        <f>IFERROR(INDEX(HaverPull!$B:$XZ,MATCH(Calculations!BL$9,HaverPull!$B:$B,0),MATCH(Calculations!$B17,HaverPull!$B$1:$XZ$1,0)),INDEX(HaverPull!$B:$XZ,MATCH(Calculations!BK$9,HaverPull!$B:$B,0),MATCH(Calculations!$B17,HaverPull!$B$1:$XZ$1,0)))</f>
        <v>94.1</v>
      </c>
      <c r="BM17">
        <f>IFERROR(INDEX(HaverPull!$B:$XZ,MATCH(Calculations!BM$9,HaverPull!$B:$B,0),MATCH(Calculations!$B17,HaverPull!$B$1:$XZ$1,0)),INDEX(HaverPull!$B:$XZ,MATCH(Calculations!BL$9,HaverPull!$B:$B,0),MATCH(Calculations!$B17,HaverPull!$B$1:$XZ$1,0)))</f>
        <v>99.3</v>
      </c>
      <c r="BN17">
        <f>IFERROR(INDEX(HaverPull!$B:$XZ,MATCH(Calculations!BN$9,HaverPull!$B:$B,0),MATCH(Calculations!$B17,HaverPull!$B$1:$XZ$1,0)),INDEX(HaverPull!$B:$XZ,MATCH(Calculations!BM$9,HaverPull!$B:$B,0),MATCH(Calculations!$B17,HaverPull!$B$1:$XZ$1,0)))</f>
        <v>96.8</v>
      </c>
      <c r="BO17">
        <f>IFERROR(INDEX(HaverPull!$B:$XZ,MATCH(Calculations!BO$9,HaverPull!$B:$B,0),MATCH(Calculations!$B17,HaverPull!$B$1:$XZ$1,0)),INDEX(HaverPull!$B:$XZ,MATCH(Calculations!BN$9,HaverPull!$B:$B,0),MATCH(Calculations!$B17,HaverPull!$B$1:$XZ$1,0)))</f>
        <v>103.1</v>
      </c>
      <c r="BP17">
        <f>IFERROR(INDEX(HaverPull!$B:$XZ,MATCH(Calculations!BP$9,HaverPull!$B:$B,0),MATCH(Calculations!$B17,HaverPull!$B$1:$XZ$1,0)),INDEX(HaverPull!$B:$XZ,MATCH(Calculations!BO$9,HaverPull!$B:$B,0),MATCH(Calculations!$B17,HaverPull!$B$1:$XZ$1,0)))</f>
        <v>103.4</v>
      </c>
      <c r="BQ17">
        <f>IFERROR(INDEX(HaverPull!$B:$XZ,MATCH(Calculations!BQ$9,HaverPull!$B:$B,0),MATCH(Calculations!$B17,HaverPull!$B$1:$XZ$1,0)),INDEX(HaverPull!$B:$XZ,MATCH(Calculations!BP$9,HaverPull!$B:$B,0),MATCH(Calculations!$B17,HaverPull!$B$1:$XZ$1,0)))</f>
        <v>104.2</v>
      </c>
      <c r="BR17">
        <f>IFERROR(INDEX(HaverPull!$B:$XZ,MATCH(Calculations!BR$9,HaverPull!$B:$B,0),MATCH(Calculations!$B17,HaverPull!$B$1:$XZ$1,0)),INDEX(HaverPull!$B:$XZ,MATCH(Calculations!BQ$9,HaverPull!$B:$B,0),MATCH(Calculations!$B17,HaverPull!$B$1:$XZ$1,0)))</f>
        <v>115.2</v>
      </c>
      <c r="BS17">
        <f>IFERROR(INDEX(HaverPull!$B:$XZ,MATCH(Calculations!BS$9,HaverPull!$B:$B,0),MATCH(Calculations!$B17,HaverPull!$B$1:$XZ$1,0)),INDEX(HaverPull!$B:$XZ,MATCH(Calculations!BR$9,HaverPull!$B:$B,0),MATCH(Calculations!$B17,HaverPull!$B$1:$XZ$1,0)))</f>
        <v>115.9</v>
      </c>
      <c r="BT17">
        <f>IFERROR(INDEX(HaverPull!$B:$XZ,MATCH(Calculations!BT$9,HaverPull!$B:$B,0),MATCH(Calculations!$B17,HaverPull!$B$1:$XZ$1,0)),INDEX(HaverPull!$B:$XZ,MATCH(Calculations!BS$9,HaverPull!$B:$B,0),MATCH(Calculations!$B17,HaverPull!$B$1:$XZ$1,0)))</f>
        <v>129.5</v>
      </c>
      <c r="BU17">
        <f>IFERROR(INDEX(HaverPull!$B:$XZ,MATCH(Calculations!BU$9,HaverPull!$B:$B,0),MATCH(Calculations!$B17,HaverPull!$B$1:$XZ$1,0)),INDEX(HaverPull!$B:$XZ,MATCH(Calculations!BT$9,HaverPull!$B:$B,0),MATCH(Calculations!$B17,HaverPull!$B$1:$XZ$1,0)))</f>
        <v>134.19999999999999</v>
      </c>
      <c r="BV17">
        <f>IFERROR(INDEX(HaverPull!$B:$XZ,MATCH(Calculations!BV$9,HaverPull!$B:$B,0),MATCH(Calculations!$B17,HaverPull!$B$1:$XZ$1,0)),INDEX(HaverPull!$B:$XZ,MATCH(Calculations!BU$9,HaverPull!$B:$B,0),MATCH(Calculations!$B17,HaverPull!$B$1:$XZ$1,0)))</f>
        <v>128.80000000000001</v>
      </c>
      <c r="BW17">
        <f>IFERROR(INDEX(HaverPull!$B:$XZ,MATCH(Calculations!BW$9,HaverPull!$B:$B,0),MATCH(Calculations!$B17,HaverPull!$B$1:$XZ$1,0)),INDEX(HaverPull!$B:$XZ,MATCH(Calculations!BV$9,HaverPull!$B:$B,0),MATCH(Calculations!$B17,HaverPull!$B$1:$XZ$1,0)))</f>
        <v>124.7</v>
      </c>
      <c r="BX17">
        <f>IFERROR(INDEX(HaverPull!$B:$XZ,MATCH(Calculations!BX$9,HaverPull!$B:$B,0),MATCH(Calculations!$B17,HaverPull!$B$1:$XZ$1,0)),INDEX(HaverPull!$B:$XZ,MATCH(Calculations!BW$9,HaverPull!$B:$B,0),MATCH(Calculations!$B17,HaverPull!$B$1:$XZ$1,0)))</f>
        <v>131.9</v>
      </c>
      <c r="BY17">
        <f>IFERROR(INDEX(HaverPull!$B:$XZ,MATCH(Calculations!BY$9,HaverPull!$B:$B,0),MATCH(Calculations!$B17,HaverPull!$B$1:$XZ$1,0)),INDEX(HaverPull!$B:$XZ,MATCH(Calculations!BX$9,HaverPull!$B:$B,0),MATCH(Calculations!$B17,HaverPull!$B$1:$XZ$1,0)))</f>
        <v>142.6</v>
      </c>
      <c r="BZ17">
        <f>IFERROR(INDEX(HaverPull!$B:$XZ,MATCH(Calculations!BZ$9,HaverPull!$B:$B,0),MATCH(Calculations!$B17,HaverPull!$B$1:$XZ$1,0)),INDEX(HaverPull!$B:$XZ,MATCH(Calculations!BY$9,HaverPull!$B:$B,0),MATCH(Calculations!$B17,HaverPull!$B$1:$XZ$1,0)))</f>
        <v>149.4</v>
      </c>
      <c r="CA17">
        <f>IFERROR(INDEX(HaverPull!$B:$XZ,MATCH(Calculations!CA$9,HaverPull!$B:$B,0),MATCH(Calculations!$B17,HaverPull!$B$1:$XZ$1,0)),INDEX(HaverPull!$B:$XZ,MATCH(Calculations!BZ$9,HaverPull!$B:$B,0),MATCH(Calculations!$B17,HaverPull!$B$1:$XZ$1,0)))</f>
        <v>153.9</v>
      </c>
      <c r="CB17">
        <f>IFERROR(INDEX(HaverPull!$B:$XZ,MATCH(Calculations!CB$9,HaverPull!$B:$B,0),MATCH(Calculations!$B17,HaverPull!$B$1:$XZ$1,0)),INDEX(HaverPull!$B:$XZ,MATCH(Calculations!CA$9,HaverPull!$B:$B,0),MATCH(Calculations!$B17,HaverPull!$B$1:$XZ$1,0)))</f>
        <v>140.69999999999999</v>
      </c>
      <c r="CC17">
        <f>IFERROR(INDEX(HaverPull!$B:$XZ,MATCH(Calculations!CC$9,HaverPull!$B:$B,0),MATCH(Calculations!$B17,HaverPull!$B$1:$XZ$1,0)),INDEX(HaverPull!$B:$XZ,MATCH(Calculations!CB$9,HaverPull!$B:$B,0),MATCH(Calculations!$B17,HaverPull!$B$1:$XZ$1,0)))</f>
        <v>135.9</v>
      </c>
      <c r="CD17">
        <f>IFERROR(INDEX(HaverPull!$B:$XZ,MATCH(Calculations!CD$9,HaverPull!$B:$B,0),MATCH(Calculations!$B17,HaverPull!$B$1:$XZ$1,0)),INDEX(HaverPull!$B:$XZ,MATCH(Calculations!CC$9,HaverPull!$B:$B,0),MATCH(Calculations!$B17,HaverPull!$B$1:$XZ$1,0)))</f>
        <v>135.30000000000001</v>
      </c>
      <c r="CE17">
        <f>IFERROR(INDEX(HaverPull!$B:$XZ,MATCH(Calculations!CE$9,HaverPull!$B:$B,0),MATCH(Calculations!$B17,HaverPull!$B$1:$XZ$1,0)),INDEX(HaverPull!$B:$XZ,MATCH(Calculations!CD$9,HaverPull!$B:$B,0),MATCH(Calculations!$B17,HaverPull!$B$1:$XZ$1,0)))</f>
        <v>135</v>
      </c>
      <c r="CF17">
        <f>IFERROR(INDEX(HaverPull!$B:$XZ,MATCH(Calculations!CF$9,HaverPull!$B:$B,0),MATCH(Calculations!$B17,HaverPull!$B$1:$XZ$1,0)),INDEX(HaverPull!$B:$XZ,MATCH(Calculations!CE$9,HaverPull!$B:$B,0),MATCH(Calculations!$B17,HaverPull!$B$1:$XZ$1,0)))</f>
        <v>140</v>
      </c>
      <c r="CG17">
        <f>IFERROR(INDEX(HaverPull!$B:$XZ,MATCH(Calculations!CG$9,HaverPull!$B:$B,0),MATCH(Calculations!$B17,HaverPull!$B$1:$XZ$1,0)),INDEX(HaverPull!$B:$XZ,MATCH(Calculations!CF$9,HaverPull!$B:$B,0),MATCH(Calculations!$B17,HaverPull!$B$1:$XZ$1,0)))</f>
        <v>144.6</v>
      </c>
      <c r="CH17">
        <f>IFERROR(INDEX(HaverPull!$B:$XZ,MATCH(Calculations!CH$9,HaverPull!$B:$B,0),MATCH(Calculations!$B17,HaverPull!$B$1:$XZ$1,0)),INDEX(HaverPull!$B:$XZ,MATCH(Calculations!CG$9,HaverPull!$B:$B,0),MATCH(Calculations!$B17,HaverPull!$B$1:$XZ$1,0)))</f>
        <v>142.80000000000001</v>
      </c>
      <c r="CI17">
        <f>IFERROR(INDEX(HaverPull!$B:$XZ,MATCH(Calculations!CI$9,HaverPull!$B:$B,0),MATCH(Calculations!$B17,HaverPull!$B$1:$XZ$1,0)),INDEX(HaverPull!$B:$XZ,MATCH(Calculations!CH$9,HaverPull!$B:$B,0),MATCH(Calculations!$B17,HaverPull!$B$1:$XZ$1,0)))</f>
        <v>136.80000000000001</v>
      </c>
      <c r="CJ17">
        <f>IFERROR(INDEX(HaverPull!$B:$XZ,MATCH(Calculations!CJ$9,HaverPull!$B:$B,0),MATCH(Calculations!$B17,HaverPull!$B$1:$XZ$1,0)),INDEX(HaverPull!$B:$XZ,MATCH(Calculations!CI$9,HaverPull!$B:$B,0),MATCH(Calculations!$B17,HaverPull!$B$1:$XZ$1,0)))</f>
        <v>131.69999999999999</v>
      </c>
      <c r="CK17">
        <f>IFERROR(INDEX(HaverPull!$B:$XZ,MATCH(Calculations!CK$9,HaverPull!$B:$B,0),MATCH(Calculations!$B17,HaverPull!$B$1:$XZ$1,0)),INDEX(HaverPull!$B:$XZ,MATCH(Calculations!CJ$9,HaverPull!$B:$B,0),MATCH(Calculations!$B17,HaverPull!$B$1:$XZ$1,0)))</f>
        <v>132.4</v>
      </c>
      <c r="CL17">
        <f>IFERROR(INDEX(HaverPull!$B:$XZ,MATCH(Calculations!CL$9,HaverPull!$B:$B,0),MATCH(Calculations!$B17,HaverPull!$B$1:$XZ$1,0)),INDEX(HaverPull!$B:$XZ,MATCH(Calculations!CK$9,HaverPull!$B:$B,0),MATCH(Calculations!$B17,HaverPull!$B$1:$XZ$1,0)))</f>
        <v>133.5</v>
      </c>
      <c r="CM17">
        <f>IFERROR(INDEX(HaverPull!$B:$XZ,MATCH(Calculations!CM$9,HaverPull!$B:$B,0),MATCH(Calculations!$B17,HaverPull!$B$1:$XZ$1,0)),INDEX(HaverPull!$B:$XZ,MATCH(Calculations!CL$9,HaverPull!$B:$B,0),MATCH(Calculations!$B17,HaverPull!$B$1:$XZ$1,0)))</f>
        <v>142.80000000000001</v>
      </c>
      <c r="CN17">
        <f>IFERROR(INDEX(HaverPull!$B:$XZ,MATCH(Calculations!CN$9,HaverPull!$B:$B,0),MATCH(Calculations!$B17,HaverPull!$B$1:$XZ$1,0)),INDEX(HaverPull!$B:$XZ,MATCH(Calculations!CM$9,HaverPull!$B:$B,0),MATCH(Calculations!$B17,HaverPull!$B$1:$XZ$1,0)))</f>
        <v>144.1</v>
      </c>
      <c r="CO17">
        <f>IFERROR(INDEX(HaverPull!$B:$XZ,MATCH(Calculations!CO$9,HaverPull!$B:$B,0),MATCH(Calculations!$B17,HaverPull!$B$1:$XZ$1,0)),INDEX(HaverPull!$B:$XZ,MATCH(Calculations!CN$9,HaverPull!$B:$B,0),MATCH(Calculations!$B17,HaverPull!$B$1:$XZ$1,0)))</f>
        <v>138.30000000000001</v>
      </c>
      <c r="CP17">
        <f>IFERROR(INDEX(HaverPull!$B:$XZ,MATCH(Calculations!CP$9,HaverPull!$B:$B,0),MATCH(Calculations!$B17,HaverPull!$B$1:$XZ$1,0)),INDEX(HaverPull!$B:$XZ,MATCH(Calculations!CO$9,HaverPull!$B:$B,0),MATCH(Calculations!$B17,HaverPull!$B$1:$XZ$1,0)))</f>
        <v>147.30000000000001</v>
      </c>
      <c r="CQ17">
        <f>IFERROR(INDEX(HaverPull!$B:$XZ,MATCH(Calculations!CQ$9,HaverPull!$B:$B,0),MATCH(Calculations!$B17,HaverPull!$B$1:$XZ$1,0)),INDEX(HaverPull!$B:$XZ,MATCH(Calculations!CP$9,HaverPull!$B:$B,0),MATCH(Calculations!$B17,HaverPull!$B$1:$XZ$1,0)))</f>
        <v>152.80000000000001</v>
      </c>
      <c r="CR17">
        <f>IFERROR(INDEX(HaverPull!$B:$XZ,MATCH(Calculations!CR$9,HaverPull!$B:$B,0),MATCH(Calculations!$B17,HaverPull!$B$1:$XZ$1,0)),INDEX(HaverPull!$B:$XZ,MATCH(Calculations!CQ$9,HaverPull!$B:$B,0),MATCH(Calculations!$B17,HaverPull!$B$1:$XZ$1,0)))</f>
        <v>164.6</v>
      </c>
      <c r="CS17">
        <f>IFERROR(INDEX(HaverPull!$B:$XZ,MATCH(Calculations!CS$9,HaverPull!$B:$B,0),MATCH(Calculations!$B17,HaverPull!$B$1:$XZ$1,0)),INDEX(HaverPull!$B:$XZ,MATCH(Calculations!CR$9,HaverPull!$B:$B,0),MATCH(Calculations!$B17,HaverPull!$B$1:$XZ$1,0)))</f>
        <v>156.4</v>
      </c>
      <c r="CT17">
        <f>IFERROR(INDEX(HaverPull!$B:$XZ,MATCH(Calculations!CT$9,HaverPull!$B:$B,0),MATCH(Calculations!$B17,HaverPull!$B$1:$XZ$1,0)),INDEX(HaverPull!$B:$XZ,MATCH(Calculations!CS$9,HaverPull!$B:$B,0),MATCH(Calculations!$B17,HaverPull!$B$1:$XZ$1,0)))</f>
        <v>187.7</v>
      </c>
      <c r="CU17">
        <f>IFERROR(INDEX(HaverPull!$B:$XZ,MATCH(Calculations!CU$9,HaverPull!$B:$B,0),MATCH(Calculations!$B17,HaverPull!$B$1:$XZ$1,0)),INDEX(HaverPull!$B:$XZ,MATCH(Calculations!CT$9,HaverPull!$B:$B,0),MATCH(Calculations!$B17,HaverPull!$B$1:$XZ$1,0)))</f>
        <v>168.1</v>
      </c>
      <c r="CV17">
        <f>IFERROR(INDEX(HaverPull!$B:$XZ,MATCH(Calculations!CV$9,HaverPull!$B:$B,0),MATCH(Calculations!$B17,HaverPull!$B$1:$XZ$1,0)),INDEX(HaverPull!$B:$XZ,MATCH(Calculations!CU$9,HaverPull!$B:$B,0),MATCH(Calculations!$B17,HaverPull!$B$1:$XZ$1,0)))</f>
        <v>177.5</v>
      </c>
      <c r="CW17">
        <f>IFERROR(INDEX(HaverPull!$B:$XZ,MATCH(Calculations!CW$9,HaverPull!$B:$B,0),MATCH(Calculations!$B17,HaverPull!$B$1:$XZ$1,0)),INDEX(HaverPull!$B:$XZ,MATCH(Calculations!CV$9,HaverPull!$B:$B,0),MATCH(Calculations!$B17,HaverPull!$B$1:$XZ$1,0)))</f>
        <v>194.7</v>
      </c>
      <c r="CX17">
        <f>IFERROR(INDEX(HaverPull!$B:$XZ,MATCH(Calculations!CX$9,HaverPull!$B:$B,0),MATCH(Calculations!$B17,HaverPull!$B$1:$XZ$1,0)),INDEX(HaverPull!$B:$XZ,MATCH(Calculations!CW$9,HaverPull!$B:$B,0),MATCH(Calculations!$B17,HaverPull!$B$1:$XZ$1,0)))</f>
        <v>206.5</v>
      </c>
      <c r="CY17">
        <f>IFERROR(INDEX(HaverPull!$B:$XZ,MATCH(Calculations!CY$9,HaverPull!$B:$B,0),MATCH(Calculations!$B17,HaverPull!$B$1:$XZ$1,0)),INDEX(HaverPull!$B:$XZ,MATCH(Calculations!CX$9,HaverPull!$B:$B,0),MATCH(Calculations!$B17,HaverPull!$B$1:$XZ$1,0)))</f>
        <v>210.6</v>
      </c>
      <c r="CZ17">
        <f>IFERROR(INDEX(HaverPull!$B:$XZ,MATCH(Calculations!CZ$9,HaverPull!$B:$B,0),MATCH(Calculations!$B17,HaverPull!$B$1:$XZ$1,0)),INDEX(HaverPull!$B:$XZ,MATCH(Calculations!CY$9,HaverPull!$B:$B,0),MATCH(Calculations!$B17,HaverPull!$B$1:$XZ$1,0)))</f>
        <v>208.2</v>
      </c>
      <c r="DA17">
        <f>IFERROR(INDEX(HaverPull!$B:$XZ,MATCH(Calculations!DA$9,HaverPull!$B:$B,0),MATCH(Calculations!$B17,HaverPull!$B$1:$XZ$1,0)),INDEX(HaverPull!$B:$XZ,MATCH(Calculations!CZ$9,HaverPull!$B:$B,0),MATCH(Calculations!$B17,HaverPull!$B$1:$XZ$1,0)))</f>
        <v>214.6</v>
      </c>
      <c r="DB17">
        <f>IFERROR(INDEX(HaverPull!$B:$XZ,MATCH(Calculations!DB$9,HaverPull!$B:$B,0),MATCH(Calculations!$B17,HaverPull!$B$1:$XZ$1,0)),INDEX(HaverPull!$B:$XZ,MATCH(Calculations!DA$9,HaverPull!$B:$B,0),MATCH(Calculations!$B17,HaverPull!$B$1:$XZ$1,0)))</f>
        <v>210.5</v>
      </c>
      <c r="DC17">
        <f>IFERROR(INDEX(HaverPull!$B:$XZ,MATCH(Calculations!DC$9,HaverPull!$B:$B,0),MATCH(Calculations!$B17,HaverPull!$B$1:$XZ$1,0)),INDEX(HaverPull!$B:$XZ,MATCH(Calculations!DB$9,HaverPull!$B:$B,0),MATCH(Calculations!$B17,HaverPull!$B$1:$XZ$1,0)))</f>
        <v>214.2</v>
      </c>
      <c r="DD17">
        <f>IFERROR(INDEX(HaverPull!$B:$XZ,MATCH(Calculations!DD$9,HaverPull!$B:$B,0),MATCH(Calculations!$B17,HaverPull!$B$1:$XZ$1,0)),INDEX(HaverPull!$B:$XZ,MATCH(Calculations!DC$9,HaverPull!$B:$B,0),MATCH(Calculations!$B17,HaverPull!$B$1:$XZ$1,0)))</f>
        <v>225.4</v>
      </c>
      <c r="DE17">
        <f>IFERROR(INDEX(HaverPull!$B:$XZ,MATCH(Calculations!DE$9,HaverPull!$B:$B,0),MATCH(Calculations!$B17,HaverPull!$B$1:$XZ$1,0)),INDEX(HaverPull!$B:$XZ,MATCH(Calculations!DD$9,HaverPull!$B:$B,0),MATCH(Calculations!$B17,HaverPull!$B$1:$XZ$1,0)))</f>
        <v>225.9</v>
      </c>
      <c r="DF17">
        <f>IFERROR(INDEX(HaverPull!$B:$XZ,MATCH(Calculations!DF$9,HaverPull!$B:$B,0),MATCH(Calculations!$B17,HaverPull!$B$1:$XZ$1,0)),INDEX(HaverPull!$B:$XZ,MATCH(Calculations!DE$9,HaverPull!$B:$B,0),MATCH(Calculations!$B17,HaverPull!$B$1:$XZ$1,0)))</f>
        <v>229</v>
      </c>
      <c r="DG17">
        <f>IFERROR(INDEX(HaverPull!$B:$XZ,MATCH(Calculations!DG$9,HaverPull!$B:$B,0),MATCH(Calculations!$B17,HaverPull!$B$1:$XZ$1,0)),INDEX(HaverPull!$B:$XZ,MATCH(Calculations!DF$9,HaverPull!$B:$B,0),MATCH(Calculations!$B17,HaverPull!$B$1:$XZ$1,0)))</f>
        <v>230</v>
      </c>
      <c r="DH17">
        <f>IFERROR(INDEX(HaverPull!$B:$XZ,MATCH(Calculations!DH$9,HaverPull!$B:$B,0),MATCH(Calculations!$B17,HaverPull!$B$1:$XZ$1,0)),INDEX(HaverPull!$B:$XZ,MATCH(Calculations!DG$9,HaverPull!$B:$B,0),MATCH(Calculations!$B17,HaverPull!$B$1:$XZ$1,0)))</f>
        <v>234.5</v>
      </c>
      <c r="DI17">
        <f>IFERROR(INDEX(HaverPull!$B:$XZ,MATCH(Calculations!DI$9,HaverPull!$B:$B,0),MATCH(Calculations!$B17,HaverPull!$B$1:$XZ$1,0)),INDEX(HaverPull!$B:$XZ,MATCH(Calculations!DH$9,HaverPull!$B:$B,0),MATCH(Calculations!$B17,HaverPull!$B$1:$XZ$1,0)))</f>
        <v>246.9</v>
      </c>
      <c r="DJ17">
        <f>IFERROR(INDEX(HaverPull!$B:$XZ,MATCH(Calculations!DJ$9,HaverPull!$B:$B,0),MATCH(Calculations!$B17,HaverPull!$B$1:$XZ$1,0)),INDEX(HaverPull!$B:$XZ,MATCH(Calculations!DI$9,HaverPull!$B:$B,0),MATCH(Calculations!$B17,HaverPull!$B$1:$XZ$1,0)))</f>
        <v>237.2</v>
      </c>
      <c r="DK17">
        <f>IFERROR(INDEX(HaverPull!$B:$XZ,MATCH(Calculations!DK$9,HaverPull!$B:$B,0),MATCH(Calculations!$B17,HaverPull!$B$1:$XZ$1,0)),INDEX(HaverPull!$B:$XZ,MATCH(Calculations!DJ$9,HaverPull!$B:$B,0),MATCH(Calculations!$B17,HaverPull!$B$1:$XZ$1,0)))</f>
        <v>239.8</v>
      </c>
      <c r="DL17">
        <f>IFERROR(INDEX(HaverPull!$B:$XZ,MATCH(Calculations!DL$9,HaverPull!$B:$B,0),MATCH(Calculations!$B17,HaverPull!$B$1:$XZ$1,0)),INDEX(HaverPull!$B:$XZ,MATCH(Calculations!DK$9,HaverPull!$B:$B,0),MATCH(Calculations!$B17,HaverPull!$B$1:$XZ$1,0)))</f>
        <v>236.5</v>
      </c>
      <c r="DM17">
        <f>IFERROR(INDEX(HaverPull!$B:$XZ,MATCH(Calculations!DM$9,HaverPull!$B:$B,0),MATCH(Calculations!$B17,HaverPull!$B$1:$XZ$1,0)),INDEX(HaverPull!$B:$XZ,MATCH(Calculations!DL$9,HaverPull!$B:$B,0),MATCH(Calculations!$B17,HaverPull!$B$1:$XZ$1,0)))</f>
        <v>242.6</v>
      </c>
      <c r="DN17">
        <f>IFERROR(INDEX(HaverPull!$B:$XZ,MATCH(Calculations!DN$9,HaverPull!$B:$B,0),MATCH(Calculations!$B17,HaverPull!$B$1:$XZ$1,0)),INDEX(HaverPull!$B:$XZ,MATCH(Calculations!DM$9,HaverPull!$B:$B,0),MATCH(Calculations!$B17,HaverPull!$B$1:$XZ$1,0)))</f>
        <v>237.8</v>
      </c>
      <c r="DO17">
        <f>IFERROR(INDEX(HaverPull!$B:$XZ,MATCH(Calculations!DO$9,HaverPull!$B:$B,0),MATCH(Calculations!$B17,HaverPull!$B$1:$XZ$1,0)),INDEX(HaverPull!$B:$XZ,MATCH(Calculations!DN$9,HaverPull!$B:$B,0),MATCH(Calculations!$B17,HaverPull!$B$1:$XZ$1,0)))</f>
        <v>246.3</v>
      </c>
      <c r="DP17">
        <f>IFERROR(INDEX(HaverPull!$B:$XZ,MATCH(Calculations!DP$9,HaverPull!$B:$B,0),MATCH(Calculations!$B17,HaverPull!$B$1:$XZ$1,0)),INDEX(HaverPull!$B:$XZ,MATCH(Calculations!DO$9,HaverPull!$B:$B,0),MATCH(Calculations!$B17,HaverPull!$B$1:$XZ$1,0)))</f>
        <v>244.5</v>
      </c>
      <c r="DQ17">
        <f>IFERROR(INDEX(HaverPull!$B:$XZ,MATCH(Calculations!DQ$9,HaverPull!$B:$B,0),MATCH(Calculations!$B17,HaverPull!$B$1:$XZ$1,0)),INDEX(HaverPull!$B:$XZ,MATCH(Calculations!DP$9,HaverPull!$B:$B,0),MATCH(Calculations!$B17,HaverPull!$B$1:$XZ$1,0)))</f>
        <v>248.6</v>
      </c>
      <c r="DR17">
        <f>IFERROR(INDEX(HaverPull!$B:$XZ,MATCH(Calculations!DR$9,HaverPull!$B:$B,0),MATCH(Calculations!$B17,HaverPull!$B$1:$XZ$1,0)),INDEX(HaverPull!$B:$XZ,MATCH(Calculations!DQ$9,HaverPull!$B:$B,0),MATCH(Calculations!$B17,HaverPull!$B$1:$XZ$1,0)))</f>
        <v>255.7</v>
      </c>
      <c r="DS17">
        <f>IFERROR(INDEX(HaverPull!$B:$XZ,MATCH(Calculations!DS$9,HaverPull!$B:$B,0),MATCH(Calculations!$B17,HaverPull!$B$1:$XZ$1,0)),INDEX(HaverPull!$B:$XZ,MATCH(Calculations!DR$9,HaverPull!$B:$B,0),MATCH(Calculations!$B17,HaverPull!$B$1:$XZ$1,0)))</f>
        <v>264.10000000000002</v>
      </c>
      <c r="DT17">
        <f>IFERROR(INDEX(HaverPull!$B:$XZ,MATCH(Calculations!DT$9,HaverPull!$B:$B,0),MATCH(Calculations!$B17,HaverPull!$B$1:$XZ$1,0)),INDEX(HaverPull!$B:$XZ,MATCH(Calculations!DS$9,HaverPull!$B:$B,0),MATCH(Calculations!$B17,HaverPull!$B$1:$XZ$1,0)))</f>
        <v>262.60000000000002</v>
      </c>
      <c r="DU17">
        <f>IFERROR(INDEX(HaverPull!$B:$XZ,MATCH(Calculations!DU$9,HaverPull!$B:$B,0),MATCH(Calculations!$B17,HaverPull!$B$1:$XZ$1,0)),INDEX(HaverPull!$B:$XZ,MATCH(Calculations!DT$9,HaverPull!$B:$B,0),MATCH(Calculations!$B17,HaverPull!$B$1:$XZ$1,0)))</f>
        <v>244.7</v>
      </c>
      <c r="DV17">
        <f>IFERROR(INDEX(HaverPull!$B:$XZ,MATCH(Calculations!DV$9,HaverPull!$B:$B,0),MATCH(Calculations!$B17,HaverPull!$B$1:$XZ$1,0)),INDEX(HaverPull!$B:$XZ,MATCH(Calculations!DU$9,HaverPull!$B:$B,0),MATCH(Calculations!$B17,HaverPull!$B$1:$XZ$1,0)))</f>
        <v>247.4</v>
      </c>
      <c r="DW17">
        <f>IFERROR(INDEX(HaverPull!$B:$XZ,MATCH(Calculations!DW$9,HaverPull!$B:$B,0),MATCH(Calculations!$B17,HaverPull!$B$1:$XZ$1,0)),INDEX(HaverPull!$B:$XZ,MATCH(Calculations!DV$9,HaverPull!$B:$B,0),MATCH(Calculations!$B17,HaverPull!$B$1:$XZ$1,0)))</f>
        <v>214.8</v>
      </c>
      <c r="DX17">
        <f>IFERROR(INDEX(HaverPull!$B:$XZ,MATCH(Calculations!DX$9,HaverPull!$B:$B,0),MATCH(Calculations!$B17,HaverPull!$B$1:$XZ$1,0)),INDEX(HaverPull!$B:$XZ,MATCH(Calculations!DW$9,HaverPull!$B:$B,0),MATCH(Calculations!$B17,HaverPull!$B$1:$XZ$1,0)))</f>
        <v>207</v>
      </c>
      <c r="DY17">
        <f>IFERROR(INDEX(HaverPull!$B:$XZ,MATCH(Calculations!DY$9,HaverPull!$B:$B,0),MATCH(Calculations!$B17,HaverPull!$B$1:$XZ$1,0)),INDEX(HaverPull!$B:$XZ,MATCH(Calculations!DX$9,HaverPull!$B:$B,0),MATCH(Calculations!$B17,HaverPull!$B$1:$XZ$1,0)))</f>
        <v>185.7</v>
      </c>
      <c r="DZ17">
        <f>IFERROR(INDEX(HaverPull!$B:$XZ,MATCH(Calculations!DZ$9,HaverPull!$B:$B,0),MATCH(Calculations!$B17,HaverPull!$B$1:$XZ$1,0)),INDEX(HaverPull!$B:$XZ,MATCH(Calculations!DY$9,HaverPull!$B:$B,0),MATCH(Calculations!$B17,HaverPull!$B$1:$XZ$1,0)))</f>
        <v>166.6</v>
      </c>
      <c r="EA17">
        <f>IFERROR(INDEX(HaverPull!$B:$XZ,MATCH(Calculations!EA$9,HaverPull!$B:$B,0),MATCH(Calculations!$B17,HaverPull!$B$1:$XZ$1,0)),INDEX(HaverPull!$B:$XZ,MATCH(Calculations!DZ$9,HaverPull!$B:$B,0),MATCH(Calculations!$B17,HaverPull!$B$1:$XZ$1,0)))</f>
        <v>169.1</v>
      </c>
      <c r="EB17">
        <f>IFERROR(INDEX(HaverPull!$B:$XZ,MATCH(Calculations!EB$9,HaverPull!$B:$B,0),MATCH(Calculations!$B17,HaverPull!$B$1:$XZ$1,0)),INDEX(HaverPull!$B:$XZ,MATCH(Calculations!EA$9,HaverPull!$B:$B,0),MATCH(Calculations!$B17,HaverPull!$B$1:$XZ$1,0)))</f>
        <v>175.3</v>
      </c>
      <c r="EC17">
        <f>IFERROR(INDEX(HaverPull!$B:$XZ,MATCH(Calculations!EC$9,HaverPull!$B:$B,0),MATCH(Calculations!$B17,HaverPull!$B$1:$XZ$1,0)),INDEX(HaverPull!$B:$XZ,MATCH(Calculations!EB$9,HaverPull!$B:$B,0),MATCH(Calculations!$B17,HaverPull!$B$1:$XZ$1,0)))</f>
        <v>182.3</v>
      </c>
      <c r="ED17">
        <f>IFERROR(INDEX(HaverPull!$B:$XZ,MATCH(Calculations!ED$9,HaverPull!$B:$B,0),MATCH(Calculations!$B17,HaverPull!$B$1:$XZ$1,0)),INDEX(HaverPull!$B:$XZ,MATCH(Calculations!EC$9,HaverPull!$B:$B,0),MATCH(Calculations!$B17,HaverPull!$B$1:$XZ$1,0)))</f>
        <v>198.6</v>
      </c>
      <c r="EE17">
        <f>IFERROR(INDEX(HaverPull!$B:$XZ,MATCH(Calculations!EE$9,HaverPull!$B:$B,0),MATCH(Calculations!$B17,HaverPull!$B$1:$XZ$1,0)),INDEX(HaverPull!$B:$XZ,MATCH(Calculations!ED$9,HaverPull!$B:$B,0),MATCH(Calculations!$B17,HaverPull!$B$1:$XZ$1,0)))</f>
        <v>219.8</v>
      </c>
      <c r="EF17">
        <f>IFERROR(INDEX(HaverPull!$B:$XZ,MATCH(Calculations!EF$9,HaverPull!$B:$B,0),MATCH(Calculations!$B17,HaverPull!$B$1:$XZ$1,0)),INDEX(HaverPull!$B:$XZ,MATCH(Calculations!EE$9,HaverPull!$B:$B,0),MATCH(Calculations!$B17,HaverPull!$B$1:$XZ$1,0)))</f>
        <v>215.4</v>
      </c>
      <c r="EG17">
        <f>IFERROR(INDEX(HaverPull!$B:$XZ,MATCH(Calculations!EG$9,HaverPull!$B:$B,0),MATCH(Calculations!$B17,HaverPull!$B$1:$XZ$1,0)),INDEX(HaverPull!$B:$XZ,MATCH(Calculations!EF$9,HaverPull!$B:$B,0),MATCH(Calculations!$B17,HaverPull!$B$1:$XZ$1,0)))</f>
        <v>235.3</v>
      </c>
      <c r="EH17">
        <f>IFERROR(INDEX(HaverPull!$B:$XZ,MATCH(Calculations!EH$9,HaverPull!$B:$B,0),MATCH(Calculations!$B17,HaverPull!$B$1:$XZ$1,0)),INDEX(HaverPull!$B:$XZ,MATCH(Calculations!EG$9,HaverPull!$B:$B,0),MATCH(Calculations!$B17,HaverPull!$B$1:$XZ$1,0)))</f>
        <v>256.60000000000002</v>
      </c>
      <c r="EI17">
        <f>IFERROR(INDEX(HaverPull!$B:$XZ,MATCH(Calculations!EI$9,HaverPull!$B:$B,0),MATCH(Calculations!$B17,HaverPull!$B$1:$XZ$1,0)),INDEX(HaverPull!$B:$XZ,MATCH(Calculations!EH$9,HaverPull!$B:$B,0),MATCH(Calculations!$B17,HaverPull!$B$1:$XZ$1,0)))</f>
        <v>264.2</v>
      </c>
      <c r="EJ17">
        <f>IFERROR(INDEX(HaverPull!$B:$XZ,MATCH(Calculations!EJ$9,HaverPull!$B:$B,0),MATCH(Calculations!$B17,HaverPull!$B$1:$XZ$1,0)),INDEX(HaverPull!$B:$XZ,MATCH(Calculations!EI$9,HaverPull!$B:$B,0),MATCH(Calculations!$B17,HaverPull!$B$1:$XZ$1,0)))</f>
        <v>284</v>
      </c>
      <c r="EK17">
        <f>IFERROR(INDEX(HaverPull!$B:$XZ,MATCH(Calculations!EK$9,HaverPull!$B:$B,0),MATCH(Calculations!$B17,HaverPull!$B$1:$XZ$1,0)),INDEX(HaverPull!$B:$XZ,MATCH(Calculations!EJ$9,HaverPull!$B:$B,0),MATCH(Calculations!$B17,HaverPull!$B$1:$XZ$1,0)))</f>
        <v>306.5</v>
      </c>
      <c r="EL17">
        <f>IFERROR(INDEX(HaverPull!$B:$XZ,MATCH(Calculations!EL$9,HaverPull!$B:$B,0),MATCH(Calculations!$B17,HaverPull!$B$1:$XZ$1,0)),INDEX(HaverPull!$B:$XZ,MATCH(Calculations!EK$9,HaverPull!$B:$B,0),MATCH(Calculations!$B17,HaverPull!$B$1:$XZ$1,0)))</f>
        <v>313.3</v>
      </c>
      <c r="EM17">
        <f>IFERROR(INDEX(HaverPull!$B:$XZ,MATCH(Calculations!EM$9,HaverPull!$B:$B,0),MATCH(Calculations!$B17,HaverPull!$B$1:$XZ$1,0)),INDEX(HaverPull!$B:$XZ,MATCH(Calculations!EL$9,HaverPull!$B:$B,0),MATCH(Calculations!$B17,HaverPull!$B$1:$XZ$1,0)))</f>
        <v>389.1</v>
      </c>
      <c r="EN17">
        <f>IFERROR(INDEX(HaverPull!$B:$XZ,MATCH(Calculations!EN$9,HaverPull!$B:$B,0),MATCH(Calculations!$B17,HaverPull!$B$1:$XZ$1,0)),INDEX(HaverPull!$B:$XZ,MATCH(Calculations!EM$9,HaverPull!$B:$B,0),MATCH(Calculations!$B17,HaverPull!$B$1:$XZ$1,0)))</f>
        <v>379.7</v>
      </c>
      <c r="EO17">
        <f>IFERROR(INDEX(HaverPull!$B:$XZ,MATCH(Calculations!EO$9,HaverPull!$B:$B,0),MATCH(Calculations!$B17,HaverPull!$B$1:$XZ$1,0)),INDEX(HaverPull!$B:$XZ,MATCH(Calculations!EN$9,HaverPull!$B:$B,0),MATCH(Calculations!$B17,HaverPull!$B$1:$XZ$1,0)))</f>
        <v>386.9</v>
      </c>
      <c r="EP17">
        <f>IFERROR(INDEX(HaverPull!$B:$XZ,MATCH(Calculations!EP$9,HaverPull!$B:$B,0),MATCH(Calculations!$B17,HaverPull!$B$1:$XZ$1,0)),INDEX(HaverPull!$B:$XZ,MATCH(Calculations!EO$9,HaverPull!$B:$B,0),MATCH(Calculations!$B17,HaverPull!$B$1:$XZ$1,0)))</f>
        <v>427.9</v>
      </c>
      <c r="EQ17">
        <f>IFERROR(INDEX(HaverPull!$B:$XZ,MATCH(Calculations!EQ$9,HaverPull!$B:$B,0),MATCH(Calculations!$B17,HaverPull!$B$1:$XZ$1,0)),INDEX(HaverPull!$B:$XZ,MATCH(Calculations!EP$9,HaverPull!$B:$B,0),MATCH(Calculations!$B17,HaverPull!$B$1:$XZ$1,0)))</f>
        <v>443.5</v>
      </c>
      <c r="ER17">
        <f>IFERROR(INDEX(HaverPull!$B:$XZ,MATCH(Calculations!ER$9,HaverPull!$B:$B,0),MATCH(Calculations!$B17,HaverPull!$B$1:$XZ$1,0)),INDEX(HaverPull!$B:$XZ,MATCH(Calculations!EQ$9,HaverPull!$B:$B,0),MATCH(Calculations!$B17,HaverPull!$B$1:$XZ$1,0)))</f>
        <v>456.4</v>
      </c>
      <c r="ES17">
        <f>IFERROR(INDEX(HaverPull!$B:$XZ,MATCH(Calculations!ES$9,HaverPull!$B:$B,0),MATCH(Calculations!$B17,HaverPull!$B$1:$XZ$1,0)),INDEX(HaverPull!$B:$XZ,MATCH(Calculations!ER$9,HaverPull!$B:$B,0),MATCH(Calculations!$B17,HaverPull!$B$1:$XZ$1,0)))</f>
        <v>477.3</v>
      </c>
      <c r="ET17">
        <f>IFERROR(INDEX(HaverPull!$B:$XZ,MATCH(Calculations!ET$9,HaverPull!$B:$B,0),MATCH(Calculations!$B17,HaverPull!$B$1:$XZ$1,0)),INDEX(HaverPull!$B:$XZ,MATCH(Calculations!ES$9,HaverPull!$B:$B,0),MATCH(Calculations!$B17,HaverPull!$B$1:$XZ$1,0)))</f>
        <v>439.8</v>
      </c>
      <c r="EU17">
        <f>IFERROR(INDEX(HaverPull!$B:$XZ,MATCH(Calculations!EU$9,HaverPull!$B:$B,0),MATCH(Calculations!$B17,HaverPull!$B$1:$XZ$1,0)),INDEX(HaverPull!$B:$XZ,MATCH(Calculations!ET$9,HaverPull!$B:$B,0),MATCH(Calculations!$B17,HaverPull!$B$1:$XZ$1,0)))</f>
        <v>452</v>
      </c>
      <c r="EV17">
        <f>IFERROR(INDEX(HaverPull!$B:$XZ,MATCH(Calculations!EV$9,HaverPull!$B:$B,0),MATCH(Calculations!$B17,HaverPull!$B$1:$XZ$1,0)),INDEX(HaverPull!$B:$XZ,MATCH(Calculations!EU$9,HaverPull!$B:$B,0),MATCH(Calculations!$B17,HaverPull!$B$1:$XZ$1,0)))</f>
        <v>443.4</v>
      </c>
      <c r="EW17">
        <f>IFERROR(INDEX(HaverPull!$B:$XZ,MATCH(Calculations!EW$9,HaverPull!$B:$B,0),MATCH(Calculations!$B17,HaverPull!$B$1:$XZ$1,0)),INDEX(HaverPull!$B:$XZ,MATCH(Calculations!EV$9,HaverPull!$B:$B,0),MATCH(Calculations!$B17,HaverPull!$B$1:$XZ$1,0)))</f>
        <v>405.4</v>
      </c>
      <c r="EX17">
        <f>IFERROR(INDEX(HaverPull!$B:$XZ,MATCH(Calculations!EX$9,HaverPull!$B:$B,0),MATCH(Calculations!$B17,HaverPull!$B$1:$XZ$1,0)),INDEX(HaverPull!$B:$XZ,MATCH(Calculations!EW$9,HaverPull!$B:$B,0),MATCH(Calculations!$B17,HaverPull!$B$1:$XZ$1,0)))</f>
        <v>382</v>
      </c>
      <c r="EY17">
        <f>IFERROR(INDEX(HaverPull!$B:$XZ,MATCH(Calculations!EY$9,HaverPull!$B:$B,0),MATCH(Calculations!$B17,HaverPull!$B$1:$XZ$1,0)),INDEX(HaverPull!$B:$XZ,MATCH(Calculations!EX$9,HaverPull!$B:$B,0),MATCH(Calculations!$B17,HaverPull!$B$1:$XZ$1,0)))</f>
        <v>327.10000000000002</v>
      </c>
      <c r="EZ17">
        <f>IFERROR(INDEX(HaverPull!$B:$XZ,MATCH(Calculations!EZ$9,HaverPull!$B:$B,0),MATCH(Calculations!$B17,HaverPull!$B$1:$XZ$1,0)),INDEX(HaverPull!$B:$XZ,MATCH(Calculations!EY$9,HaverPull!$B:$B,0),MATCH(Calculations!$B17,HaverPull!$B$1:$XZ$1,0)))</f>
        <v>315.39999999999998</v>
      </c>
      <c r="FA17">
        <f>IFERROR(INDEX(HaverPull!$B:$XZ,MATCH(Calculations!FA$9,HaverPull!$B:$B,0),MATCH(Calculations!$B17,HaverPull!$B$1:$XZ$1,0)),INDEX(HaverPull!$B:$XZ,MATCH(Calculations!EZ$9,HaverPull!$B:$B,0),MATCH(Calculations!$B17,HaverPull!$B$1:$XZ$1,0)))</f>
        <v>285</v>
      </c>
      <c r="FB17">
        <f>IFERROR(INDEX(HaverPull!$B:$XZ,MATCH(Calculations!FB$9,HaverPull!$B:$B,0),MATCH(Calculations!$B17,HaverPull!$B$1:$XZ$1,0)),INDEX(HaverPull!$B:$XZ,MATCH(Calculations!FA$9,HaverPull!$B:$B,0),MATCH(Calculations!$B17,HaverPull!$B$1:$XZ$1,0)))</f>
        <v>196.8</v>
      </c>
      <c r="FC17">
        <f>IFERROR(INDEX(HaverPull!$B:$XZ,MATCH(Calculations!FC$9,HaverPull!$B:$B,0),MATCH(Calculations!$B17,HaverPull!$B$1:$XZ$1,0)),INDEX(HaverPull!$B:$XZ,MATCH(Calculations!FB$9,HaverPull!$B:$B,0),MATCH(Calculations!$B17,HaverPull!$B$1:$XZ$1,0)))</f>
        <v>191.5</v>
      </c>
      <c r="FD17">
        <f>IFERROR(INDEX(HaverPull!$B:$XZ,MATCH(Calculations!FD$9,HaverPull!$B:$B,0),MATCH(Calculations!$B17,HaverPull!$B$1:$XZ$1,0)),INDEX(HaverPull!$B:$XZ,MATCH(Calculations!FC$9,HaverPull!$B:$B,0),MATCH(Calculations!$B17,HaverPull!$B$1:$XZ$1,0)))</f>
        <v>217.4</v>
      </c>
      <c r="FE17">
        <f>IFERROR(INDEX(HaverPull!$B:$XZ,MATCH(Calculations!FE$9,HaverPull!$B:$B,0),MATCH(Calculations!$B17,HaverPull!$B$1:$XZ$1,0)),INDEX(HaverPull!$B:$XZ,MATCH(Calculations!FD$9,HaverPull!$B:$B,0),MATCH(Calculations!$B17,HaverPull!$B$1:$XZ$1,0)))</f>
        <v>262.5</v>
      </c>
      <c r="FF17">
        <f>IFERROR(INDEX(HaverPull!$B:$XZ,MATCH(Calculations!FF$9,HaverPull!$B:$B,0),MATCH(Calculations!$B17,HaverPull!$B$1:$XZ$1,0)),INDEX(HaverPull!$B:$XZ,MATCH(Calculations!FE$9,HaverPull!$B:$B,0),MATCH(Calculations!$B17,HaverPull!$B$1:$XZ$1,0)))</f>
        <v>312.60000000000002</v>
      </c>
      <c r="FG17">
        <f>IFERROR(INDEX(HaverPull!$B:$XZ,MATCH(Calculations!FG$9,HaverPull!$B:$B,0),MATCH(Calculations!$B17,HaverPull!$B$1:$XZ$1,0)),INDEX(HaverPull!$B:$XZ,MATCH(Calculations!FF$9,HaverPull!$B:$B,0),MATCH(Calculations!$B17,HaverPull!$B$1:$XZ$1,0)))</f>
        <v>321.3</v>
      </c>
      <c r="FH17">
        <f>IFERROR(INDEX(HaverPull!$B:$XZ,MATCH(Calculations!FH$9,HaverPull!$B:$B,0),MATCH(Calculations!$B17,HaverPull!$B$1:$XZ$1,0)),INDEX(HaverPull!$B:$XZ,MATCH(Calculations!FG$9,HaverPull!$B:$B,0),MATCH(Calculations!$B17,HaverPull!$B$1:$XZ$1,0)))</f>
        <v>328</v>
      </c>
      <c r="FI17">
        <f>IFERROR(INDEX(HaverPull!$B:$XZ,MATCH(Calculations!FI$9,HaverPull!$B:$B,0),MATCH(Calculations!$B17,HaverPull!$B$1:$XZ$1,0)),INDEX(HaverPull!$B:$XZ,MATCH(Calculations!FH$9,HaverPull!$B:$B,0),MATCH(Calculations!$B17,HaverPull!$B$1:$XZ$1,0)))</f>
        <v>363.4</v>
      </c>
      <c r="FJ17">
        <f>IFERROR(INDEX(HaverPull!$B:$XZ,MATCH(Calculations!FJ$9,HaverPull!$B:$B,0),MATCH(Calculations!$B17,HaverPull!$B$1:$XZ$1,0)),INDEX(HaverPull!$B:$XZ,MATCH(Calculations!FI$9,HaverPull!$B:$B,0),MATCH(Calculations!$B17,HaverPull!$B$1:$XZ$1,0)))</f>
        <v>372.6</v>
      </c>
      <c r="FK17">
        <f>IFERROR(INDEX(HaverPull!$B:$XZ,MATCH(Calculations!FK$9,HaverPull!$B:$B,0),MATCH(Calculations!$B17,HaverPull!$B$1:$XZ$1,0)),INDEX(HaverPull!$B:$XZ,MATCH(Calculations!FJ$9,HaverPull!$B:$B,0),MATCH(Calculations!$B17,HaverPull!$B$1:$XZ$1,0)))</f>
        <v>370.5</v>
      </c>
      <c r="FL17">
        <f>IFERROR(INDEX(HaverPull!$B:$XZ,MATCH(Calculations!FL$9,HaverPull!$B:$B,0),MATCH(Calculations!$B17,HaverPull!$B$1:$XZ$1,0)),INDEX(HaverPull!$B:$XZ,MATCH(Calculations!FK$9,HaverPull!$B:$B,0),MATCH(Calculations!$B17,HaverPull!$B$1:$XZ$1,0)))</f>
        <v>354.5</v>
      </c>
      <c r="FM17">
        <f>IFERROR(INDEX(HaverPull!$B:$XZ,MATCH(Calculations!FM$9,HaverPull!$B:$B,0),MATCH(Calculations!$B17,HaverPull!$B$1:$XZ$1,0)),INDEX(HaverPull!$B:$XZ,MATCH(Calculations!FL$9,HaverPull!$B:$B,0),MATCH(Calculations!$B17,HaverPull!$B$1:$XZ$1,0)))</f>
        <v>320.60000000000002</v>
      </c>
      <c r="FN17">
        <f>IFERROR(INDEX(HaverPull!$B:$XZ,MATCH(Calculations!FN$9,HaverPull!$B:$B,0),MATCH(Calculations!$B17,HaverPull!$B$1:$XZ$1,0)),INDEX(HaverPull!$B:$XZ,MATCH(Calculations!FM$9,HaverPull!$B:$B,0),MATCH(Calculations!$B17,HaverPull!$B$1:$XZ$1,0)))</f>
        <v>352.7</v>
      </c>
      <c r="FO17">
        <f>IFERROR(INDEX(HaverPull!$B:$XZ,MATCH(Calculations!FO$9,HaverPull!$B:$B,0),MATCH(Calculations!$B17,HaverPull!$B$1:$XZ$1,0)),INDEX(HaverPull!$B:$XZ,MATCH(Calculations!FN$9,HaverPull!$B:$B,0),MATCH(Calculations!$B17,HaverPull!$B$1:$XZ$1,0)))</f>
        <v>412</v>
      </c>
      <c r="FP17">
        <f>IFERROR(INDEX(HaverPull!$B:$XZ,MATCH(Calculations!FP$9,HaverPull!$B:$B,0),MATCH(Calculations!$B17,HaverPull!$B$1:$XZ$1,0)),INDEX(HaverPull!$B:$XZ,MATCH(Calculations!FO$9,HaverPull!$B:$B,0),MATCH(Calculations!$B17,HaverPull!$B$1:$XZ$1,0)))</f>
        <v>417.8</v>
      </c>
      <c r="FQ17">
        <f>IFERROR(INDEX(HaverPull!$B:$XZ,MATCH(Calculations!FQ$9,HaverPull!$B:$B,0),MATCH(Calculations!$B17,HaverPull!$B$1:$XZ$1,0)),INDEX(HaverPull!$B:$XZ,MATCH(Calculations!FP$9,HaverPull!$B:$B,0),MATCH(Calculations!$B17,HaverPull!$B$1:$XZ$1,0)))</f>
        <v>419.2</v>
      </c>
      <c r="FR17">
        <f>IFERROR(INDEX(HaverPull!$B:$XZ,MATCH(Calculations!FR$9,HaverPull!$B:$B,0),MATCH(Calculations!$B17,HaverPull!$B$1:$XZ$1,0)),INDEX(HaverPull!$B:$XZ,MATCH(Calculations!FQ$9,HaverPull!$B:$B,0),MATCH(Calculations!$B17,HaverPull!$B$1:$XZ$1,0)))</f>
        <v>413.4</v>
      </c>
      <c r="FS17">
        <f>IFERROR(INDEX(HaverPull!$B:$XZ,MATCH(Calculations!FS$9,HaverPull!$B:$B,0),MATCH(Calculations!$B17,HaverPull!$B$1:$XZ$1,0)),INDEX(HaverPull!$B:$XZ,MATCH(Calculations!FR$9,HaverPull!$B:$B,0),MATCH(Calculations!$B17,HaverPull!$B$1:$XZ$1,0)))</f>
        <v>420.1</v>
      </c>
      <c r="FT17">
        <f>IFERROR(INDEX(HaverPull!$B:$XZ,MATCH(Calculations!FT$9,HaverPull!$B:$B,0),MATCH(Calculations!$B17,HaverPull!$B$1:$XZ$1,0)),INDEX(HaverPull!$B:$XZ,MATCH(Calculations!FS$9,HaverPull!$B:$B,0),MATCH(Calculations!$B17,HaverPull!$B$1:$XZ$1,0)))</f>
        <v>427.2</v>
      </c>
      <c r="FU17">
        <f>IFERROR(INDEX(HaverPull!$B:$XZ,MATCH(Calculations!FU$9,HaverPull!$B:$B,0),MATCH(Calculations!$B17,HaverPull!$B$1:$XZ$1,0)),INDEX(HaverPull!$B:$XZ,MATCH(Calculations!FT$9,HaverPull!$B:$B,0),MATCH(Calculations!$B17,HaverPull!$B$1:$XZ$1,0)))</f>
        <v>438.8</v>
      </c>
      <c r="FV17">
        <f>IFERROR(INDEX(HaverPull!$B:$XZ,MATCH(Calculations!FV$9,HaverPull!$B:$B,0),MATCH(Calculations!$B17,HaverPull!$B$1:$XZ$1,0)),INDEX(HaverPull!$B:$XZ,MATCH(Calculations!FU$9,HaverPull!$B:$B,0),MATCH(Calculations!$B17,HaverPull!$B$1:$XZ$1,0)))</f>
        <v>448</v>
      </c>
      <c r="FW17">
        <f>IFERROR(INDEX(HaverPull!$B:$XZ,MATCH(Calculations!FW$9,HaverPull!$B:$B,0),MATCH(Calculations!$B17,HaverPull!$B$1:$XZ$1,0)),INDEX(HaverPull!$B:$XZ,MATCH(Calculations!FV$9,HaverPull!$B:$B,0),MATCH(Calculations!$B17,HaverPull!$B$1:$XZ$1,0)))</f>
        <v>494.5</v>
      </c>
      <c r="FX17">
        <f>IFERROR(INDEX(HaverPull!$B:$XZ,MATCH(Calculations!FX$9,HaverPull!$B:$B,0),MATCH(Calculations!$B17,HaverPull!$B$1:$XZ$1,0)),INDEX(HaverPull!$B:$XZ,MATCH(Calculations!FW$9,HaverPull!$B:$B,0),MATCH(Calculations!$B17,HaverPull!$B$1:$XZ$1,0)))</f>
        <v>516.5</v>
      </c>
      <c r="FY17">
        <f>IFERROR(INDEX(HaverPull!$B:$XZ,MATCH(Calculations!FY$9,HaverPull!$B:$B,0),MATCH(Calculations!$B17,HaverPull!$B$1:$XZ$1,0)),INDEX(HaverPull!$B:$XZ,MATCH(Calculations!FX$9,HaverPull!$B:$B,0),MATCH(Calculations!$B17,HaverPull!$B$1:$XZ$1,0)))</f>
        <v>488.1</v>
      </c>
      <c r="FZ17">
        <f>IFERROR(INDEX(HaverPull!$B:$XZ,MATCH(Calculations!FZ$9,HaverPull!$B:$B,0),MATCH(Calculations!$B17,HaverPull!$B$1:$XZ$1,0)),INDEX(HaverPull!$B:$XZ,MATCH(Calculations!FY$9,HaverPull!$B:$B,0),MATCH(Calculations!$B17,HaverPull!$B$1:$XZ$1,0)))</f>
        <v>478.5</v>
      </c>
      <c r="GA17">
        <f>IFERROR(INDEX(HaverPull!$B:$XZ,MATCH(Calculations!GA$9,HaverPull!$B:$B,0),MATCH(Calculations!$B17,HaverPull!$B$1:$XZ$1,0)),INDEX(HaverPull!$B:$XZ,MATCH(Calculations!FZ$9,HaverPull!$B:$B,0),MATCH(Calculations!$B17,HaverPull!$B$1:$XZ$1,0)))</f>
        <v>511.2</v>
      </c>
      <c r="GB17">
        <f>IFERROR(INDEX(HaverPull!$B:$XZ,MATCH(Calculations!GB$9,HaverPull!$B:$B,0),MATCH(Calculations!$B17,HaverPull!$B$1:$XZ$1,0)),INDEX(HaverPull!$B:$XZ,MATCH(Calculations!GA$9,HaverPull!$B:$B,0),MATCH(Calculations!$B17,HaverPull!$B$1:$XZ$1,0)))</f>
        <v>505.6</v>
      </c>
      <c r="GC17">
        <f>IFERROR(INDEX(HaverPull!$B:$XZ,MATCH(Calculations!GC$9,HaverPull!$B:$B,0),MATCH(Calculations!$B17,HaverPull!$B$1:$XZ$1,0)),INDEX(HaverPull!$B:$XZ,MATCH(Calculations!GB$9,HaverPull!$B:$B,0),MATCH(Calculations!$B17,HaverPull!$B$1:$XZ$1,0)))</f>
        <v>474</v>
      </c>
      <c r="GD17">
        <f>IFERROR(INDEX(HaverPull!$B:$XZ,MATCH(Calculations!GD$9,HaverPull!$B:$B,0),MATCH(Calculations!$B17,HaverPull!$B$1:$XZ$1,0)),INDEX(HaverPull!$B:$XZ,MATCH(Calculations!GC$9,HaverPull!$B:$B,0),MATCH(Calculations!$B17,HaverPull!$B$1:$XZ$1,0)))</f>
        <v>494.4</v>
      </c>
      <c r="GE17">
        <f>IFERROR(INDEX(HaverPull!$B:$XZ,MATCH(Calculations!GE$9,HaverPull!$B:$B,0),MATCH(Calculations!$B17,HaverPull!$B$1:$XZ$1,0)),INDEX(HaverPull!$B:$XZ,MATCH(Calculations!GD$9,HaverPull!$B:$B,0),MATCH(Calculations!$B17,HaverPull!$B$1:$XZ$1,0)))</f>
        <v>445</v>
      </c>
      <c r="GF17">
        <f>IFERROR(INDEX(HaverPull!$B:$XZ,MATCH(Calculations!GF$9,HaverPull!$B:$B,0),MATCH(Calculations!$B17,HaverPull!$B$1:$XZ$1,0)),INDEX(HaverPull!$B:$XZ,MATCH(Calculations!GE$9,HaverPull!$B:$B,0),MATCH(Calculations!$B17,HaverPull!$B$1:$XZ$1,0)))</f>
        <v>460.2</v>
      </c>
      <c r="GG17">
        <f>IFERROR(INDEX(HaverPull!$B:$XZ,MATCH(Calculations!GG$9,HaverPull!$B:$B,0),MATCH(Calculations!$B17,HaverPull!$B$1:$XZ$1,0)),INDEX(HaverPull!$B:$XZ,MATCH(Calculations!GF$9,HaverPull!$B:$B,0),MATCH(Calculations!$B17,HaverPull!$B$1:$XZ$1,0)))</f>
        <v>475</v>
      </c>
      <c r="GH17">
        <f>IFERROR(INDEX(HaverPull!$B:$XZ,MATCH(Calculations!GH$9,HaverPull!$B:$B,0),MATCH(Calculations!$B17,HaverPull!$B$1:$XZ$1,0)),INDEX(HaverPull!$B:$XZ,MATCH(Calculations!GG$9,HaverPull!$B:$B,0),MATCH(Calculations!$B17,HaverPull!$B$1:$XZ$1,0)))</f>
        <v>457.3</v>
      </c>
      <c r="GI17">
        <f>IFERROR(INDEX(HaverPull!$B:$XZ,MATCH(Calculations!GI$9,HaverPull!$B:$B,0),MATCH(Calculations!$B17,HaverPull!$B$1:$XZ$1,0)),INDEX(HaverPull!$B:$XZ,MATCH(Calculations!GH$9,HaverPull!$B:$B,0),MATCH(Calculations!$B17,HaverPull!$B$1:$XZ$1,0)))</f>
        <v>454.9</v>
      </c>
      <c r="GJ17">
        <f>IFERROR(INDEX(HaverPull!$B:$XZ,MATCH(Calculations!GJ$9,HaverPull!$B:$B,0),MATCH(Calculations!$B17,HaverPull!$B$1:$XZ$1,0)),INDEX(HaverPull!$B:$XZ,MATCH(Calculations!GI$9,HaverPull!$B:$B,0),MATCH(Calculations!$B17,HaverPull!$B$1:$XZ$1,0)))</f>
        <v>468.8</v>
      </c>
      <c r="GK17">
        <f>IFERROR(INDEX(HaverPull!$B:$XZ,MATCH(Calculations!GK$9,HaverPull!$B:$B,0),MATCH(Calculations!$B17,HaverPull!$B$1:$XZ$1,0)),INDEX(HaverPull!$B:$XZ,MATCH(Calculations!GJ$9,HaverPull!$B:$B,0),MATCH(Calculations!$B17,HaverPull!$B$1:$XZ$1,0)))</f>
        <v>463.7</v>
      </c>
      <c r="GL17">
        <v>338</v>
      </c>
      <c r="GM17">
        <v>212</v>
      </c>
      <c r="GN17" s="87">
        <v>212</v>
      </c>
      <c r="GO17" t="e">
        <f>IFERROR(INDEX(HaverPull!$B:$XZ,MATCH(Calculations!GO$9,HaverPull!$B:$B,0),MATCH(Calculations!$B17,HaverPull!$B$1:$XZ$1,0)),INDEX(HaverPull!$B:$XZ,MATCH(Calculations!GN$9,HaverPull!$B:$B,0),MATCH(Calculations!$B17,HaverPull!$B$1:$XZ$1,0)))</f>
        <v>#N/A</v>
      </c>
      <c r="GP17" t="e">
        <f>IFERROR(INDEX(HaverPull!$B:$XZ,MATCH(Calculations!GP$9,HaverPull!$B:$B,0),MATCH(Calculations!$B17,HaverPull!$B$1:$XZ$1,0)),INDEX(HaverPull!$B:$XZ,MATCH(Calculations!GO$9,HaverPull!$B:$B,0),MATCH(Calculations!$B17,HaverPull!$B$1:$XZ$1,0)))</f>
        <v>#N/A</v>
      </c>
      <c r="GQ17" t="e">
        <f>IFERROR(INDEX(HaverPull!$B:$XZ,MATCH(Calculations!GQ$9,HaverPull!$B:$B,0),MATCH(Calculations!$B17,HaverPull!$B$1:$XZ$1,0)),INDEX(HaverPull!$B:$XZ,MATCH(Calculations!GP$9,HaverPull!$B:$B,0),MATCH(Calculations!$B17,HaverPull!$B$1:$XZ$1,0)))</f>
        <v>#N/A</v>
      </c>
      <c r="GR17" t="e">
        <f>IFERROR(INDEX(HaverPull!$B:$XZ,MATCH(Calculations!GR$9,HaverPull!$B:$B,0),MATCH(Calculations!$B17,HaverPull!$B$1:$XZ$1,0)),INDEX(HaverPull!$B:$XZ,MATCH(Calculations!GQ$9,HaverPull!$B:$B,0),MATCH(Calculations!$B17,HaverPull!$B$1:$XZ$1,0)))</f>
        <v>#N/A</v>
      </c>
      <c r="GS17" t="e">
        <f>IFERROR(INDEX(HaverPull!$B:$XZ,MATCH(Calculations!GS$9,HaverPull!$B:$B,0),MATCH(Calculations!$B17,HaverPull!$B$1:$XZ$1,0)),INDEX(HaverPull!$B:$XZ,MATCH(Calculations!GR$9,HaverPull!$B:$B,0),MATCH(Calculations!$B17,HaverPull!$B$1:$XZ$1,0)))</f>
        <v>#N/A</v>
      </c>
      <c r="GT17" t="e">
        <f>IFERROR(INDEX(HaverPull!$B:$XZ,MATCH(Calculations!GT$9,HaverPull!$B:$B,0),MATCH(Calculations!$B17,HaverPull!$B$1:$XZ$1,0)),INDEX(HaverPull!$B:$XZ,MATCH(Calculations!GS$9,HaverPull!$B:$B,0),MATCH(Calculations!$B17,HaverPull!$B$1:$XZ$1,0)))</f>
        <v>#N/A</v>
      </c>
      <c r="GU17" t="e">
        <f>IFERROR(INDEX(HaverPull!$B:$XZ,MATCH(Calculations!GU$9,HaverPull!$B:$B,0),MATCH(Calculations!$B17,HaverPull!$B$1:$XZ$1,0)),INDEX(HaverPull!$B:$XZ,MATCH(Calculations!GT$9,HaverPull!$B:$B,0),MATCH(Calculations!$B17,HaverPull!$B$1:$XZ$1,0)))</f>
        <v>#N/A</v>
      </c>
      <c r="GV17" t="e">
        <f>IFERROR(INDEX(HaverPull!$B:$XZ,MATCH(Calculations!GV$9,HaverPull!$B:$B,0),MATCH(Calculations!$B17,HaverPull!$B$1:$XZ$1,0)),INDEX(HaverPull!$B:$XZ,MATCH(Calculations!GU$9,HaverPull!$B:$B,0),MATCH(Calculations!$B17,HaverPull!$B$1:$XZ$1,0)))</f>
        <v>#N/A</v>
      </c>
    </row>
    <row r="18" spans="1:204" x14ac:dyDescent="0.25">
      <c r="A18" s="7" t="s">
        <v>230</v>
      </c>
      <c r="B18" s="8" t="s">
        <v>231</v>
      </c>
      <c r="C18">
        <f>IFERROR(INDEX(HaverPull!$B:$XZ,MATCH(Calculations!C$9,HaverPull!$B:$B,0),MATCH(Calculations!$B18,HaverPull!$B$1:$XZ$1,0)),INDEX(HaverPull!$B:$XZ,MATCH(Calculations!B$9,HaverPull!$B:$B,0),MATCH(Calculations!$B18,HaverPull!$B$1:$XZ$1,0)))</f>
        <v>3.4</v>
      </c>
      <c r="D18">
        <f>IFERROR(INDEX(HaverPull!$B:$XZ,MATCH(Calculations!D$9,HaverPull!$B:$B,0),MATCH(Calculations!$B18,HaverPull!$B$1:$XZ$1,0)),INDEX(HaverPull!$B:$XZ,MATCH(Calculations!C$9,HaverPull!$B:$B,0),MATCH(Calculations!$B18,HaverPull!$B$1:$XZ$1,0)))</f>
        <v>3.5</v>
      </c>
      <c r="E18">
        <f>IFERROR(INDEX(HaverPull!$B:$XZ,MATCH(Calculations!E$9,HaverPull!$B:$B,0),MATCH(Calculations!$B18,HaverPull!$B$1:$XZ$1,0)),INDEX(HaverPull!$B:$XZ,MATCH(Calculations!D$9,HaverPull!$B:$B,0),MATCH(Calculations!$B18,HaverPull!$B$1:$XZ$1,0)))</f>
        <v>3.6</v>
      </c>
      <c r="F18">
        <f>IFERROR(INDEX(HaverPull!$B:$XZ,MATCH(Calculations!F$9,HaverPull!$B:$B,0),MATCH(Calculations!$B18,HaverPull!$B$1:$XZ$1,0)),INDEX(HaverPull!$B:$XZ,MATCH(Calculations!E$9,HaverPull!$B:$B,0),MATCH(Calculations!$B18,HaverPull!$B$1:$XZ$1,0)))</f>
        <v>3.5</v>
      </c>
      <c r="G18">
        <f>IFERROR(INDEX(HaverPull!$B:$XZ,MATCH(Calculations!G$9,HaverPull!$B:$B,0),MATCH(Calculations!$B18,HaverPull!$B$1:$XZ$1,0)),INDEX(HaverPull!$B:$XZ,MATCH(Calculations!F$9,HaverPull!$B:$B,0),MATCH(Calculations!$B18,HaverPull!$B$1:$XZ$1,0)))</f>
        <v>3.4</v>
      </c>
      <c r="H18">
        <f>IFERROR(INDEX(HaverPull!$B:$XZ,MATCH(Calculations!H$9,HaverPull!$B:$B,0),MATCH(Calculations!$B18,HaverPull!$B$1:$XZ$1,0)),INDEX(HaverPull!$B:$XZ,MATCH(Calculations!G$9,HaverPull!$B:$B,0),MATCH(Calculations!$B18,HaverPull!$B$1:$XZ$1,0)))</f>
        <v>3.3</v>
      </c>
      <c r="I18">
        <f>IFERROR(INDEX(HaverPull!$B:$XZ,MATCH(Calculations!I$9,HaverPull!$B:$B,0),MATCH(Calculations!$B18,HaverPull!$B$1:$XZ$1,0)),INDEX(HaverPull!$B:$XZ,MATCH(Calculations!H$9,HaverPull!$B:$B,0),MATCH(Calculations!$B18,HaverPull!$B$1:$XZ$1,0)))</f>
        <v>3.4</v>
      </c>
      <c r="J18">
        <f>IFERROR(INDEX(HaverPull!$B:$XZ,MATCH(Calculations!J$9,HaverPull!$B:$B,0),MATCH(Calculations!$B18,HaverPull!$B$1:$XZ$1,0)),INDEX(HaverPull!$B:$XZ,MATCH(Calculations!I$9,HaverPull!$B:$B,0),MATCH(Calculations!$B18,HaverPull!$B$1:$XZ$1,0)))</f>
        <v>3.4</v>
      </c>
      <c r="K18">
        <f>IFERROR(INDEX(HaverPull!$B:$XZ,MATCH(Calculations!K$9,HaverPull!$B:$B,0),MATCH(Calculations!$B18,HaverPull!$B$1:$XZ$1,0)),INDEX(HaverPull!$B:$XZ,MATCH(Calculations!J$9,HaverPull!$B:$B,0),MATCH(Calculations!$B18,HaverPull!$B$1:$XZ$1,0)))</f>
        <v>3.2</v>
      </c>
      <c r="L18">
        <f>IFERROR(INDEX(HaverPull!$B:$XZ,MATCH(Calculations!L$9,HaverPull!$B:$B,0),MATCH(Calculations!$B18,HaverPull!$B$1:$XZ$1,0)),INDEX(HaverPull!$B:$XZ,MATCH(Calculations!K$9,HaverPull!$B:$B,0),MATCH(Calculations!$B18,HaverPull!$B$1:$XZ$1,0)))</f>
        <v>3.2</v>
      </c>
      <c r="M18">
        <f>IFERROR(INDEX(HaverPull!$B:$XZ,MATCH(Calculations!M$9,HaverPull!$B:$B,0),MATCH(Calculations!$B18,HaverPull!$B$1:$XZ$1,0)),INDEX(HaverPull!$B:$XZ,MATCH(Calculations!L$9,HaverPull!$B:$B,0),MATCH(Calculations!$B18,HaverPull!$B$1:$XZ$1,0)))</f>
        <v>3.2</v>
      </c>
      <c r="N18">
        <f>IFERROR(INDEX(HaverPull!$B:$XZ,MATCH(Calculations!N$9,HaverPull!$B:$B,0),MATCH(Calculations!$B18,HaverPull!$B$1:$XZ$1,0)),INDEX(HaverPull!$B:$XZ,MATCH(Calculations!M$9,HaverPull!$B:$B,0),MATCH(Calculations!$B18,HaverPull!$B$1:$XZ$1,0)))</f>
        <v>3.3</v>
      </c>
      <c r="O18">
        <f>IFERROR(INDEX(HaverPull!$B:$XZ,MATCH(Calculations!O$9,HaverPull!$B:$B,0),MATCH(Calculations!$B18,HaverPull!$B$1:$XZ$1,0)),INDEX(HaverPull!$B:$XZ,MATCH(Calculations!N$9,HaverPull!$B:$B,0),MATCH(Calculations!$B18,HaverPull!$B$1:$XZ$1,0)))</f>
        <v>3.7</v>
      </c>
      <c r="P18">
        <f>IFERROR(INDEX(HaverPull!$B:$XZ,MATCH(Calculations!P$9,HaverPull!$B:$B,0),MATCH(Calculations!$B18,HaverPull!$B$1:$XZ$1,0)),INDEX(HaverPull!$B:$XZ,MATCH(Calculations!O$9,HaverPull!$B:$B,0),MATCH(Calculations!$B18,HaverPull!$B$1:$XZ$1,0)))</f>
        <v>4.2</v>
      </c>
      <c r="Q18">
        <f>IFERROR(INDEX(HaverPull!$B:$XZ,MATCH(Calculations!Q$9,HaverPull!$B:$B,0),MATCH(Calculations!$B18,HaverPull!$B$1:$XZ$1,0)),INDEX(HaverPull!$B:$XZ,MATCH(Calculations!P$9,HaverPull!$B:$B,0),MATCH(Calculations!$B18,HaverPull!$B$1:$XZ$1,0)))</f>
        <v>4.5999999999999996</v>
      </c>
      <c r="R18">
        <f>IFERROR(INDEX(HaverPull!$B:$XZ,MATCH(Calculations!R$9,HaverPull!$B:$B,0),MATCH(Calculations!$B18,HaverPull!$B$1:$XZ$1,0)),INDEX(HaverPull!$B:$XZ,MATCH(Calculations!Q$9,HaverPull!$B:$B,0),MATCH(Calculations!$B18,HaverPull!$B$1:$XZ$1,0)))</f>
        <v>4.9000000000000004</v>
      </c>
      <c r="S18">
        <f>IFERROR(INDEX(HaverPull!$B:$XZ,MATCH(Calculations!S$9,HaverPull!$B:$B,0),MATCH(Calculations!$B18,HaverPull!$B$1:$XZ$1,0)),INDEX(HaverPull!$B:$XZ,MATCH(Calculations!R$9,HaverPull!$B:$B,0),MATCH(Calculations!$B18,HaverPull!$B$1:$XZ$1,0)))</f>
        <v>5.0999999999999996</v>
      </c>
      <c r="T18">
        <f>IFERROR(INDEX(HaverPull!$B:$XZ,MATCH(Calculations!T$9,HaverPull!$B:$B,0),MATCH(Calculations!$B18,HaverPull!$B$1:$XZ$1,0)),INDEX(HaverPull!$B:$XZ,MATCH(Calculations!S$9,HaverPull!$B:$B,0),MATCH(Calculations!$B18,HaverPull!$B$1:$XZ$1,0)))</f>
        <v>5.5</v>
      </c>
      <c r="U18">
        <f>IFERROR(INDEX(HaverPull!$B:$XZ,MATCH(Calculations!U$9,HaverPull!$B:$B,0),MATCH(Calculations!$B18,HaverPull!$B$1:$XZ$1,0)),INDEX(HaverPull!$B:$XZ,MATCH(Calculations!T$9,HaverPull!$B:$B,0),MATCH(Calculations!$B18,HaverPull!$B$1:$XZ$1,0)))</f>
        <v>5.8</v>
      </c>
      <c r="V18">
        <f>IFERROR(INDEX(HaverPull!$B:$XZ,MATCH(Calculations!V$9,HaverPull!$B:$B,0),MATCH(Calculations!$B18,HaverPull!$B$1:$XZ$1,0)),INDEX(HaverPull!$B:$XZ,MATCH(Calculations!U$9,HaverPull!$B:$B,0),MATCH(Calculations!$B18,HaverPull!$B$1:$XZ$1,0)))</f>
        <v>5.8</v>
      </c>
      <c r="W18">
        <f>IFERROR(INDEX(HaverPull!$B:$XZ,MATCH(Calculations!W$9,HaverPull!$B:$B,0),MATCH(Calculations!$B18,HaverPull!$B$1:$XZ$1,0)),INDEX(HaverPull!$B:$XZ,MATCH(Calculations!V$9,HaverPull!$B:$B,0),MATCH(Calculations!$B18,HaverPull!$B$1:$XZ$1,0)))</f>
        <v>5.5</v>
      </c>
      <c r="X18">
        <f>IFERROR(INDEX(HaverPull!$B:$XZ,MATCH(Calculations!X$9,HaverPull!$B:$B,0),MATCH(Calculations!$B18,HaverPull!$B$1:$XZ$1,0)),INDEX(HaverPull!$B:$XZ,MATCH(Calculations!W$9,HaverPull!$B:$B,0),MATCH(Calculations!$B18,HaverPull!$B$1:$XZ$1,0)))</f>
        <v>5.4</v>
      </c>
      <c r="Y18">
        <f>IFERROR(INDEX(HaverPull!$B:$XZ,MATCH(Calculations!Y$9,HaverPull!$B:$B,0),MATCH(Calculations!$B18,HaverPull!$B$1:$XZ$1,0)),INDEX(HaverPull!$B:$XZ,MATCH(Calculations!X$9,HaverPull!$B:$B,0),MATCH(Calculations!$B18,HaverPull!$B$1:$XZ$1,0)))</f>
        <v>5.2</v>
      </c>
      <c r="Z18">
        <f>IFERROR(INDEX(HaverPull!$B:$XZ,MATCH(Calculations!Z$9,HaverPull!$B:$B,0),MATCH(Calculations!$B18,HaverPull!$B$1:$XZ$1,0)),INDEX(HaverPull!$B:$XZ,MATCH(Calculations!Y$9,HaverPull!$B:$B,0),MATCH(Calculations!$B18,HaverPull!$B$1:$XZ$1,0)))</f>
        <v>5.5</v>
      </c>
      <c r="AA18">
        <f>IFERROR(INDEX(HaverPull!$B:$XZ,MATCH(Calculations!AA$9,HaverPull!$B:$B,0),MATCH(Calculations!$B18,HaverPull!$B$1:$XZ$1,0)),INDEX(HaverPull!$B:$XZ,MATCH(Calculations!Z$9,HaverPull!$B:$B,0),MATCH(Calculations!$B18,HaverPull!$B$1:$XZ$1,0)))</f>
        <v>5.8</v>
      </c>
      <c r="AB18">
        <f>IFERROR(INDEX(HaverPull!$B:$XZ,MATCH(Calculations!AB$9,HaverPull!$B:$B,0),MATCH(Calculations!$B18,HaverPull!$B$1:$XZ$1,0)),INDEX(HaverPull!$B:$XZ,MATCH(Calculations!AA$9,HaverPull!$B:$B,0),MATCH(Calculations!$B18,HaverPull!$B$1:$XZ$1,0)))</f>
        <v>5.8</v>
      </c>
      <c r="AC18">
        <f>IFERROR(INDEX(HaverPull!$B:$XZ,MATCH(Calculations!AC$9,HaverPull!$B:$B,0),MATCH(Calculations!$B18,HaverPull!$B$1:$XZ$1,0)),INDEX(HaverPull!$B:$XZ,MATCH(Calculations!AB$9,HaverPull!$B:$B,0),MATCH(Calculations!$B18,HaverPull!$B$1:$XZ$1,0)))</f>
        <v>5.9</v>
      </c>
      <c r="AD18">
        <f>IFERROR(INDEX(HaverPull!$B:$XZ,MATCH(Calculations!AD$9,HaverPull!$B:$B,0),MATCH(Calculations!$B18,HaverPull!$B$1:$XZ$1,0)),INDEX(HaverPull!$B:$XZ,MATCH(Calculations!AC$9,HaverPull!$B:$B,0),MATCH(Calculations!$B18,HaverPull!$B$1:$XZ$1,0)))</f>
        <v>6</v>
      </c>
      <c r="AE18">
        <f>IFERROR(INDEX(HaverPull!$B:$XZ,MATCH(Calculations!AE$9,HaverPull!$B:$B,0),MATCH(Calculations!$B18,HaverPull!$B$1:$XZ$1,0)),INDEX(HaverPull!$B:$XZ,MATCH(Calculations!AD$9,HaverPull!$B:$B,0),MATCH(Calculations!$B18,HaverPull!$B$1:$XZ$1,0)))</f>
        <v>5.9</v>
      </c>
      <c r="AF18">
        <f>IFERROR(INDEX(HaverPull!$B:$XZ,MATCH(Calculations!AF$9,HaverPull!$B:$B,0),MATCH(Calculations!$B18,HaverPull!$B$1:$XZ$1,0)),INDEX(HaverPull!$B:$XZ,MATCH(Calculations!AE$9,HaverPull!$B:$B,0),MATCH(Calculations!$B18,HaverPull!$B$1:$XZ$1,0)))</f>
        <v>6</v>
      </c>
      <c r="AG18">
        <f>IFERROR(INDEX(HaverPull!$B:$XZ,MATCH(Calculations!AG$9,HaverPull!$B:$B,0),MATCH(Calculations!$B18,HaverPull!$B$1:$XZ$1,0)),INDEX(HaverPull!$B:$XZ,MATCH(Calculations!AF$9,HaverPull!$B:$B,0),MATCH(Calculations!$B18,HaverPull!$B$1:$XZ$1,0)))</f>
        <v>5.9</v>
      </c>
      <c r="AH18">
        <f>IFERROR(INDEX(HaverPull!$B:$XZ,MATCH(Calculations!AH$9,HaverPull!$B:$B,0),MATCH(Calculations!$B18,HaverPull!$B$1:$XZ$1,0)),INDEX(HaverPull!$B:$XZ,MATCH(Calculations!AG$9,HaverPull!$B:$B,0),MATCH(Calculations!$B18,HaverPull!$B$1:$XZ$1,0)))</f>
        <v>6</v>
      </c>
      <c r="AI18">
        <f>IFERROR(INDEX(HaverPull!$B:$XZ,MATCH(Calculations!AI$9,HaverPull!$B:$B,0),MATCH(Calculations!$B18,HaverPull!$B$1:$XZ$1,0)),INDEX(HaverPull!$B:$XZ,MATCH(Calculations!AH$9,HaverPull!$B:$B,0),MATCH(Calculations!$B18,HaverPull!$B$1:$XZ$1,0)))</f>
        <v>6.3</v>
      </c>
      <c r="AJ18">
        <f>IFERROR(INDEX(HaverPull!$B:$XZ,MATCH(Calculations!AJ$9,HaverPull!$B:$B,0),MATCH(Calculations!$B18,HaverPull!$B$1:$XZ$1,0)),INDEX(HaverPull!$B:$XZ,MATCH(Calculations!AI$9,HaverPull!$B:$B,0),MATCH(Calculations!$B18,HaverPull!$B$1:$XZ$1,0)))</f>
        <v>6.6</v>
      </c>
      <c r="AK18">
        <f>IFERROR(INDEX(HaverPull!$B:$XZ,MATCH(Calculations!AK$9,HaverPull!$B:$B,0),MATCH(Calculations!$B18,HaverPull!$B$1:$XZ$1,0)),INDEX(HaverPull!$B:$XZ,MATCH(Calculations!AJ$9,HaverPull!$B:$B,0),MATCH(Calculations!$B18,HaverPull!$B$1:$XZ$1,0)))</f>
        <v>7.2</v>
      </c>
      <c r="AL18">
        <f>IFERROR(INDEX(HaverPull!$B:$XZ,MATCH(Calculations!AL$9,HaverPull!$B:$B,0),MATCH(Calculations!$B18,HaverPull!$B$1:$XZ$1,0)),INDEX(HaverPull!$B:$XZ,MATCH(Calculations!AK$9,HaverPull!$B:$B,0),MATCH(Calculations!$B18,HaverPull!$B$1:$XZ$1,0)))</f>
        <v>7.9</v>
      </c>
      <c r="AM18">
        <f>IFERROR(INDEX(HaverPull!$B:$XZ,MATCH(Calculations!AM$9,HaverPull!$B:$B,0),MATCH(Calculations!$B18,HaverPull!$B$1:$XZ$1,0)),INDEX(HaverPull!$B:$XZ,MATCH(Calculations!AL$9,HaverPull!$B:$B,0),MATCH(Calculations!$B18,HaverPull!$B$1:$XZ$1,0)))</f>
        <v>8.1999999999999993</v>
      </c>
      <c r="AN18">
        <f>IFERROR(INDEX(HaverPull!$B:$XZ,MATCH(Calculations!AN$9,HaverPull!$B:$B,0),MATCH(Calculations!$B18,HaverPull!$B$1:$XZ$1,0)),INDEX(HaverPull!$B:$XZ,MATCH(Calculations!AM$9,HaverPull!$B:$B,0),MATCH(Calculations!$B18,HaverPull!$B$1:$XZ$1,0)))</f>
        <v>8.8000000000000007</v>
      </c>
      <c r="AO18">
        <f>IFERROR(INDEX(HaverPull!$B:$XZ,MATCH(Calculations!AO$9,HaverPull!$B:$B,0),MATCH(Calculations!$B18,HaverPull!$B$1:$XZ$1,0)),INDEX(HaverPull!$B:$XZ,MATCH(Calculations!AN$9,HaverPull!$B:$B,0),MATCH(Calculations!$B18,HaverPull!$B$1:$XZ$1,0)))</f>
        <v>9.5</v>
      </c>
      <c r="AP18">
        <f>IFERROR(INDEX(HaverPull!$B:$XZ,MATCH(Calculations!AP$9,HaverPull!$B:$B,0),MATCH(Calculations!$B18,HaverPull!$B$1:$XZ$1,0)),INDEX(HaverPull!$B:$XZ,MATCH(Calculations!AO$9,HaverPull!$B:$B,0),MATCH(Calculations!$B18,HaverPull!$B$1:$XZ$1,0)))</f>
        <v>10.6</v>
      </c>
      <c r="AQ18">
        <f>IFERROR(INDEX(HaverPull!$B:$XZ,MATCH(Calculations!AQ$9,HaverPull!$B:$B,0),MATCH(Calculations!$B18,HaverPull!$B$1:$XZ$1,0)),INDEX(HaverPull!$B:$XZ,MATCH(Calculations!AP$9,HaverPull!$B:$B,0),MATCH(Calculations!$B18,HaverPull!$B$1:$XZ$1,0)))</f>
        <v>11.6</v>
      </c>
      <c r="AR18">
        <f>IFERROR(INDEX(HaverPull!$B:$XZ,MATCH(Calculations!AR$9,HaverPull!$B:$B,0),MATCH(Calculations!$B18,HaverPull!$B$1:$XZ$1,0)),INDEX(HaverPull!$B:$XZ,MATCH(Calculations!AQ$9,HaverPull!$B:$B,0),MATCH(Calculations!$B18,HaverPull!$B$1:$XZ$1,0)))</f>
        <v>12.3</v>
      </c>
      <c r="AS18">
        <f>IFERROR(INDEX(HaverPull!$B:$XZ,MATCH(Calculations!AS$9,HaverPull!$B:$B,0),MATCH(Calculations!$B18,HaverPull!$B$1:$XZ$1,0)),INDEX(HaverPull!$B:$XZ,MATCH(Calculations!AR$9,HaverPull!$B:$B,0),MATCH(Calculations!$B18,HaverPull!$B$1:$XZ$1,0)))</f>
        <v>11</v>
      </c>
      <c r="AT18">
        <f>IFERROR(INDEX(HaverPull!$B:$XZ,MATCH(Calculations!AT$9,HaverPull!$B:$B,0),MATCH(Calculations!$B18,HaverPull!$B$1:$XZ$1,0)),INDEX(HaverPull!$B:$XZ,MATCH(Calculations!AS$9,HaverPull!$B:$B,0),MATCH(Calculations!$B18,HaverPull!$B$1:$XZ$1,0)))</f>
        <v>11.9</v>
      </c>
      <c r="AU18">
        <f>IFERROR(INDEX(HaverPull!$B:$XZ,MATCH(Calculations!AU$9,HaverPull!$B:$B,0),MATCH(Calculations!$B18,HaverPull!$B$1:$XZ$1,0)),INDEX(HaverPull!$B:$XZ,MATCH(Calculations!AT$9,HaverPull!$B:$B,0),MATCH(Calculations!$B18,HaverPull!$B$1:$XZ$1,0)))</f>
        <v>13</v>
      </c>
      <c r="AV18">
        <f>IFERROR(INDEX(HaverPull!$B:$XZ,MATCH(Calculations!AV$9,HaverPull!$B:$B,0),MATCH(Calculations!$B18,HaverPull!$B$1:$XZ$1,0)),INDEX(HaverPull!$B:$XZ,MATCH(Calculations!AU$9,HaverPull!$B:$B,0),MATCH(Calculations!$B18,HaverPull!$B$1:$XZ$1,0)))</f>
        <v>13.6</v>
      </c>
      <c r="AW18">
        <f>IFERROR(INDEX(HaverPull!$B:$XZ,MATCH(Calculations!AW$9,HaverPull!$B:$B,0),MATCH(Calculations!$B18,HaverPull!$B$1:$XZ$1,0)),INDEX(HaverPull!$B:$XZ,MATCH(Calculations!AV$9,HaverPull!$B:$B,0),MATCH(Calculations!$B18,HaverPull!$B$1:$XZ$1,0)))</f>
        <v>14.5</v>
      </c>
      <c r="AX18">
        <f>IFERROR(INDEX(HaverPull!$B:$XZ,MATCH(Calculations!AX$9,HaverPull!$B:$B,0),MATCH(Calculations!$B18,HaverPull!$B$1:$XZ$1,0)),INDEX(HaverPull!$B:$XZ,MATCH(Calculations!AW$9,HaverPull!$B:$B,0),MATCH(Calculations!$B18,HaverPull!$B$1:$XZ$1,0)))</f>
        <v>15</v>
      </c>
      <c r="AY18">
        <f>IFERROR(INDEX(HaverPull!$B:$XZ,MATCH(Calculations!AY$9,HaverPull!$B:$B,0),MATCH(Calculations!$B18,HaverPull!$B$1:$XZ$1,0)),INDEX(HaverPull!$B:$XZ,MATCH(Calculations!AX$9,HaverPull!$B:$B,0),MATCH(Calculations!$B18,HaverPull!$B$1:$XZ$1,0)))</f>
        <v>15.1</v>
      </c>
      <c r="AZ18">
        <f>IFERROR(INDEX(HaverPull!$B:$XZ,MATCH(Calculations!AZ$9,HaverPull!$B:$B,0),MATCH(Calculations!$B18,HaverPull!$B$1:$XZ$1,0)),INDEX(HaverPull!$B:$XZ,MATCH(Calculations!AY$9,HaverPull!$B:$B,0),MATCH(Calculations!$B18,HaverPull!$B$1:$XZ$1,0)))</f>
        <v>15.7</v>
      </c>
      <c r="BA18">
        <f>IFERROR(INDEX(HaverPull!$B:$XZ,MATCH(Calculations!BA$9,HaverPull!$B:$B,0),MATCH(Calculations!$B18,HaverPull!$B$1:$XZ$1,0)),INDEX(HaverPull!$B:$XZ,MATCH(Calculations!AZ$9,HaverPull!$B:$B,0),MATCH(Calculations!$B18,HaverPull!$B$1:$XZ$1,0)))</f>
        <v>15.4</v>
      </c>
      <c r="BB18">
        <f>IFERROR(INDEX(HaverPull!$B:$XZ,MATCH(Calculations!BB$9,HaverPull!$B:$B,0),MATCH(Calculations!$B18,HaverPull!$B$1:$XZ$1,0)),INDEX(HaverPull!$B:$XZ,MATCH(Calculations!BA$9,HaverPull!$B:$B,0),MATCH(Calculations!$B18,HaverPull!$B$1:$XZ$1,0)))</f>
        <v>14.6</v>
      </c>
      <c r="BC18">
        <f>IFERROR(INDEX(HaverPull!$B:$XZ,MATCH(Calculations!BC$9,HaverPull!$B:$B,0),MATCH(Calculations!$B18,HaverPull!$B$1:$XZ$1,0)),INDEX(HaverPull!$B:$XZ,MATCH(Calculations!BB$9,HaverPull!$B:$B,0),MATCH(Calculations!$B18,HaverPull!$B$1:$XZ$1,0)))</f>
        <v>13.9</v>
      </c>
      <c r="BD18">
        <f>IFERROR(INDEX(HaverPull!$B:$XZ,MATCH(Calculations!BD$9,HaverPull!$B:$B,0),MATCH(Calculations!$B18,HaverPull!$B$1:$XZ$1,0)),INDEX(HaverPull!$B:$XZ,MATCH(Calculations!BC$9,HaverPull!$B:$B,0),MATCH(Calculations!$B18,HaverPull!$B$1:$XZ$1,0)))</f>
        <v>13.9</v>
      </c>
      <c r="BE18">
        <f>IFERROR(INDEX(HaverPull!$B:$XZ,MATCH(Calculations!BE$9,HaverPull!$B:$B,0),MATCH(Calculations!$B18,HaverPull!$B$1:$XZ$1,0)),INDEX(HaverPull!$B:$XZ,MATCH(Calculations!BD$9,HaverPull!$B:$B,0),MATCH(Calculations!$B18,HaverPull!$B$1:$XZ$1,0)))</f>
        <v>14.3</v>
      </c>
      <c r="BF18">
        <f>IFERROR(INDEX(HaverPull!$B:$XZ,MATCH(Calculations!BF$9,HaverPull!$B:$B,0),MATCH(Calculations!$B18,HaverPull!$B$1:$XZ$1,0)),INDEX(HaverPull!$B:$XZ,MATCH(Calculations!BE$9,HaverPull!$B:$B,0),MATCH(Calculations!$B18,HaverPull!$B$1:$XZ$1,0)))</f>
        <v>14.8</v>
      </c>
      <c r="BG18">
        <f>IFERROR(INDEX(HaverPull!$B:$XZ,MATCH(Calculations!BG$9,HaverPull!$B:$B,0),MATCH(Calculations!$B18,HaverPull!$B$1:$XZ$1,0)),INDEX(HaverPull!$B:$XZ,MATCH(Calculations!BF$9,HaverPull!$B:$B,0),MATCH(Calculations!$B18,HaverPull!$B$1:$XZ$1,0)))</f>
        <v>15.4</v>
      </c>
      <c r="BH18">
        <f>IFERROR(INDEX(HaverPull!$B:$XZ,MATCH(Calculations!BH$9,HaverPull!$B:$B,0),MATCH(Calculations!$B18,HaverPull!$B$1:$XZ$1,0)),INDEX(HaverPull!$B:$XZ,MATCH(Calculations!BG$9,HaverPull!$B:$B,0),MATCH(Calculations!$B18,HaverPull!$B$1:$XZ$1,0)))</f>
        <v>15.7</v>
      </c>
      <c r="BI18">
        <f>IFERROR(INDEX(HaverPull!$B:$XZ,MATCH(Calculations!BI$9,HaverPull!$B:$B,0),MATCH(Calculations!$B18,HaverPull!$B$1:$XZ$1,0)),INDEX(HaverPull!$B:$XZ,MATCH(Calculations!BH$9,HaverPull!$B:$B,0),MATCH(Calculations!$B18,HaverPull!$B$1:$XZ$1,0)))</f>
        <v>16.3</v>
      </c>
      <c r="BJ18">
        <f>IFERROR(INDEX(HaverPull!$B:$XZ,MATCH(Calculations!BJ$9,HaverPull!$B:$B,0),MATCH(Calculations!$B18,HaverPull!$B$1:$XZ$1,0)),INDEX(HaverPull!$B:$XZ,MATCH(Calculations!BI$9,HaverPull!$B:$B,0),MATCH(Calculations!$B18,HaverPull!$B$1:$XZ$1,0)))</f>
        <v>16.7</v>
      </c>
      <c r="BK18">
        <f>IFERROR(INDEX(HaverPull!$B:$XZ,MATCH(Calculations!BK$9,HaverPull!$B:$B,0),MATCH(Calculations!$B18,HaverPull!$B$1:$XZ$1,0)),INDEX(HaverPull!$B:$XZ,MATCH(Calculations!BJ$9,HaverPull!$B:$B,0),MATCH(Calculations!$B18,HaverPull!$B$1:$XZ$1,0)))</f>
        <v>18.2</v>
      </c>
      <c r="BL18">
        <f>IFERROR(INDEX(HaverPull!$B:$XZ,MATCH(Calculations!BL$9,HaverPull!$B:$B,0),MATCH(Calculations!$B18,HaverPull!$B$1:$XZ$1,0)),INDEX(HaverPull!$B:$XZ,MATCH(Calculations!BK$9,HaverPull!$B:$B,0),MATCH(Calculations!$B18,HaverPull!$B$1:$XZ$1,0)))</f>
        <v>18.2</v>
      </c>
      <c r="BM18">
        <f>IFERROR(INDEX(HaverPull!$B:$XZ,MATCH(Calculations!BM$9,HaverPull!$B:$B,0),MATCH(Calculations!$B18,HaverPull!$B$1:$XZ$1,0)),INDEX(HaverPull!$B:$XZ,MATCH(Calculations!BL$9,HaverPull!$B:$B,0),MATCH(Calculations!$B18,HaverPull!$B$1:$XZ$1,0)))</f>
        <v>17.5</v>
      </c>
      <c r="BN18">
        <f>IFERROR(INDEX(HaverPull!$B:$XZ,MATCH(Calculations!BN$9,HaverPull!$B:$B,0),MATCH(Calculations!$B18,HaverPull!$B$1:$XZ$1,0)),INDEX(HaverPull!$B:$XZ,MATCH(Calculations!BM$9,HaverPull!$B:$B,0),MATCH(Calculations!$B18,HaverPull!$B$1:$XZ$1,0)))</f>
        <v>17.3</v>
      </c>
      <c r="BO18">
        <f>IFERROR(INDEX(HaverPull!$B:$XZ,MATCH(Calculations!BO$9,HaverPull!$B:$B,0),MATCH(Calculations!$B18,HaverPull!$B$1:$XZ$1,0)),INDEX(HaverPull!$B:$XZ,MATCH(Calculations!BN$9,HaverPull!$B:$B,0),MATCH(Calculations!$B18,HaverPull!$B$1:$XZ$1,0)))</f>
        <v>18.7</v>
      </c>
      <c r="BP18">
        <f>IFERROR(INDEX(HaverPull!$B:$XZ,MATCH(Calculations!BP$9,HaverPull!$B:$B,0),MATCH(Calculations!$B18,HaverPull!$B$1:$XZ$1,0)),INDEX(HaverPull!$B:$XZ,MATCH(Calculations!BO$9,HaverPull!$B:$B,0),MATCH(Calculations!$B18,HaverPull!$B$1:$XZ$1,0)))</f>
        <v>17.899999999999999</v>
      </c>
      <c r="BQ18">
        <f>IFERROR(INDEX(HaverPull!$B:$XZ,MATCH(Calculations!BQ$9,HaverPull!$B:$B,0),MATCH(Calculations!$B18,HaverPull!$B$1:$XZ$1,0)),INDEX(HaverPull!$B:$XZ,MATCH(Calculations!BP$9,HaverPull!$B:$B,0),MATCH(Calculations!$B18,HaverPull!$B$1:$XZ$1,0)))</f>
        <v>17.3</v>
      </c>
      <c r="BR18">
        <f>IFERROR(INDEX(HaverPull!$B:$XZ,MATCH(Calculations!BR$9,HaverPull!$B:$B,0),MATCH(Calculations!$B18,HaverPull!$B$1:$XZ$1,0)),INDEX(HaverPull!$B:$XZ,MATCH(Calculations!BQ$9,HaverPull!$B:$B,0),MATCH(Calculations!$B18,HaverPull!$B$1:$XZ$1,0)))</f>
        <v>17.2</v>
      </c>
      <c r="BS18">
        <f>IFERROR(INDEX(HaverPull!$B:$XZ,MATCH(Calculations!BS$9,HaverPull!$B:$B,0),MATCH(Calculations!$B18,HaverPull!$B$1:$XZ$1,0)),INDEX(HaverPull!$B:$XZ,MATCH(Calculations!BR$9,HaverPull!$B:$B,0),MATCH(Calculations!$B18,HaverPull!$B$1:$XZ$1,0)))</f>
        <v>17.2</v>
      </c>
      <c r="BT18">
        <f>IFERROR(INDEX(HaverPull!$B:$XZ,MATCH(Calculations!BT$9,HaverPull!$B:$B,0),MATCH(Calculations!$B18,HaverPull!$B$1:$XZ$1,0)),INDEX(HaverPull!$B:$XZ,MATCH(Calculations!BS$9,HaverPull!$B:$B,0),MATCH(Calculations!$B18,HaverPull!$B$1:$XZ$1,0)))</f>
        <v>17.7</v>
      </c>
      <c r="BU18">
        <f>IFERROR(INDEX(HaverPull!$B:$XZ,MATCH(Calculations!BU$9,HaverPull!$B:$B,0),MATCH(Calculations!$B18,HaverPull!$B$1:$XZ$1,0)),INDEX(HaverPull!$B:$XZ,MATCH(Calculations!BT$9,HaverPull!$B:$B,0),MATCH(Calculations!$B18,HaverPull!$B$1:$XZ$1,0)))</f>
        <v>18</v>
      </c>
      <c r="BV18">
        <f>IFERROR(INDEX(HaverPull!$B:$XZ,MATCH(Calculations!BV$9,HaverPull!$B:$B,0),MATCH(Calculations!$B18,HaverPull!$B$1:$XZ$1,0)),INDEX(HaverPull!$B:$XZ,MATCH(Calculations!BU$9,HaverPull!$B:$B,0),MATCH(Calculations!$B18,HaverPull!$B$1:$XZ$1,0)))</f>
        <v>18.100000000000001</v>
      </c>
      <c r="BW18">
        <f>IFERROR(INDEX(HaverPull!$B:$XZ,MATCH(Calculations!BW$9,HaverPull!$B:$B,0),MATCH(Calculations!$B18,HaverPull!$B$1:$XZ$1,0)),INDEX(HaverPull!$B:$XZ,MATCH(Calculations!BV$9,HaverPull!$B:$B,0),MATCH(Calculations!$B18,HaverPull!$B$1:$XZ$1,0)))</f>
        <v>16.7</v>
      </c>
      <c r="BX18">
        <f>IFERROR(INDEX(HaverPull!$B:$XZ,MATCH(Calculations!BX$9,HaverPull!$B:$B,0),MATCH(Calculations!$B18,HaverPull!$B$1:$XZ$1,0)),INDEX(HaverPull!$B:$XZ,MATCH(Calculations!BW$9,HaverPull!$B:$B,0),MATCH(Calculations!$B18,HaverPull!$B$1:$XZ$1,0)))</f>
        <v>16.600000000000001</v>
      </c>
      <c r="BY18">
        <f>IFERROR(INDEX(HaverPull!$B:$XZ,MATCH(Calculations!BY$9,HaverPull!$B:$B,0),MATCH(Calculations!$B18,HaverPull!$B$1:$XZ$1,0)),INDEX(HaverPull!$B:$XZ,MATCH(Calculations!BX$9,HaverPull!$B:$B,0),MATCH(Calculations!$B18,HaverPull!$B$1:$XZ$1,0)))</f>
        <v>17.5</v>
      </c>
      <c r="BZ18">
        <f>IFERROR(INDEX(HaverPull!$B:$XZ,MATCH(Calculations!BZ$9,HaverPull!$B:$B,0),MATCH(Calculations!$B18,HaverPull!$B$1:$XZ$1,0)),INDEX(HaverPull!$B:$XZ,MATCH(Calculations!BY$9,HaverPull!$B:$B,0),MATCH(Calculations!$B18,HaverPull!$B$1:$XZ$1,0)))</f>
        <v>18.600000000000001</v>
      </c>
      <c r="CA18">
        <f>IFERROR(INDEX(HaverPull!$B:$XZ,MATCH(Calculations!CA$9,HaverPull!$B:$B,0),MATCH(Calculations!$B18,HaverPull!$B$1:$XZ$1,0)),INDEX(HaverPull!$B:$XZ,MATCH(Calculations!BZ$9,HaverPull!$B:$B,0),MATCH(Calculations!$B18,HaverPull!$B$1:$XZ$1,0)))</f>
        <v>21.2</v>
      </c>
      <c r="CB18">
        <f>IFERROR(INDEX(HaverPull!$B:$XZ,MATCH(Calculations!CB$9,HaverPull!$B:$B,0),MATCH(Calculations!$B18,HaverPull!$B$1:$XZ$1,0)),INDEX(HaverPull!$B:$XZ,MATCH(Calculations!CA$9,HaverPull!$B:$B,0),MATCH(Calculations!$B18,HaverPull!$B$1:$XZ$1,0)))</f>
        <v>22.1</v>
      </c>
      <c r="CC18">
        <f>IFERROR(INDEX(HaverPull!$B:$XZ,MATCH(Calculations!CC$9,HaverPull!$B:$B,0),MATCH(Calculations!$B18,HaverPull!$B$1:$XZ$1,0)),INDEX(HaverPull!$B:$XZ,MATCH(Calculations!CB$9,HaverPull!$B:$B,0),MATCH(Calculations!$B18,HaverPull!$B$1:$XZ$1,0)))</f>
        <v>21.5</v>
      </c>
      <c r="CD18">
        <f>IFERROR(INDEX(HaverPull!$B:$XZ,MATCH(Calculations!CD$9,HaverPull!$B:$B,0),MATCH(Calculations!$B18,HaverPull!$B$1:$XZ$1,0)),INDEX(HaverPull!$B:$XZ,MATCH(Calculations!CC$9,HaverPull!$B:$B,0),MATCH(Calculations!$B18,HaverPull!$B$1:$XZ$1,0)))</f>
        <v>21.8</v>
      </c>
      <c r="CE18">
        <f>IFERROR(INDEX(HaverPull!$B:$XZ,MATCH(Calculations!CE$9,HaverPull!$B:$B,0),MATCH(Calculations!$B18,HaverPull!$B$1:$XZ$1,0)),INDEX(HaverPull!$B:$XZ,MATCH(Calculations!CD$9,HaverPull!$B:$B,0),MATCH(Calculations!$B18,HaverPull!$B$1:$XZ$1,0)))</f>
        <v>22.6</v>
      </c>
      <c r="CF18">
        <f>IFERROR(INDEX(HaverPull!$B:$XZ,MATCH(Calculations!CF$9,HaverPull!$B:$B,0),MATCH(Calculations!$B18,HaverPull!$B$1:$XZ$1,0)),INDEX(HaverPull!$B:$XZ,MATCH(Calculations!CE$9,HaverPull!$B:$B,0),MATCH(Calculations!$B18,HaverPull!$B$1:$XZ$1,0)))</f>
        <v>23.2</v>
      </c>
      <c r="CG18">
        <f>IFERROR(INDEX(HaverPull!$B:$XZ,MATCH(Calculations!CG$9,HaverPull!$B:$B,0),MATCH(Calculations!$B18,HaverPull!$B$1:$XZ$1,0)),INDEX(HaverPull!$B:$XZ,MATCH(Calculations!CF$9,HaverPull!$B:$B,0),MATCH(Calculations!$B18,HaverPull!$B$1:$XZ$1,0)))</f>
        <v>24.7</v>
      </c>
      <c r="CH18">
        <f>IFERROR(INDEX(HaverPull!$B:$XZ,MATCH(Calculations!CH$9,HaverPull!$B:$B,0),MATCH(Calculations!$B18,HaverPull!$B$1:$XZ$1,0)),INDEX(HaverPull!$B:$XZ,MATCH(Calculations!CG$9,HaverPull!$B:$B,0),MATCH(Calculations!$B18,HaverPull!$B$1:$XZ$1,0)))</f>
        <v>24</v>
      </c>
      <c r="CI18">
        <f>IFERROR(INDEX(HaverPull!$B:$XZ,MATCH(Calculations!CI$9,HaverPull!$B:$B,0),MATCH(Calculations!$B18,HaverPull!$B$1:$XZ$1,0)),INDEX(HaverPull!$B:$XZ,MATCH(Calculations!CH$9,HaverPull!$B:$B,0),MATCH(Calculations!$B18,HaverPull!$B$1:$XZ$1,0)))</f>
        <v>21.5</v>
      </c>
      <c r="CJ18">
        <f>IFERROR(INDEX(HaverPull!$B:$XZ,MATCH(Calculations!CJ$9,HaverPull!$B:$B,0),MATCH(Calculations!$B18,HaverPull!$B$1:$XZ$1,0)),INDEX(HaverPull!$B:$XZ,MATCH(Calculations!CI$9,HaverPull!$B:$B,0),MATCH(Calculations!$B18,HaverPull!$B$1:$XZ$1,0)))</f>
        <v>20.8</v>
      </c>
      <c r="CK18">
        <f>IFERROR(INDEX(HaverPull!$B:$XZ,MATCH(Calculations!CK$9,HaverPull!$B:$B,0),MATCH(Calculations!$B18,HaverPull!$B$1:$XZ$1,0)),INDEX(HaverPull!$B:$XZ,MATCH(Calculations!CJ$9,HaverPull!$B:$B,0),MATCH(Calculations!$B18,HaverPull!$B$1:$XZ$1,0)))</f>
        <v>20.5</v>
      </c>
      <c r="CL18">
        <f>IFERROR(INDEX(HaverPull!$B:$XZ,MATCH(Calculations!CL$9,HaverPull!$B:$B,0),MATCH(Calculations!$B18,HaverPull!$B$1:$XZ$1,0)),INDEX(HaverPull!$B:$XZ,MATCH(Calculations!CK$9,HaverPull!$B:$B,0),MATCH(Calculations!$B18,HaverPull!$B$1:$XZ$1,0)))</f>
        <v>20.3</v>
      </c>
      <c r="CM18">
        <f>IFERROR(INDEX(HaverPull!$B:$XZ,MATCH(Calculations!CM$9,HaverPull!$B:$B,0),MATCH(Calculations!$B18,HaverPull!$B$1:$XZ$1,0)),INDEX(HaverPull!$B:$XZ,MATCH(Calculations!CL$9,HaverPull!$B:$B,0),MATCH(Calculations!$B18,HaverPull!$B$1:$XZ$1,0)))</f>
        <v>17.8</v>
      </c>
      <c r="CN18">
        <f>IFERROR(INDEX(HaverPull!$B:$XZ,MATCH(Calculations!CN$9,HaverPull!$B:$B,0),MATCH(Calculations!$B18,HaverPull!$B$1:$XZ$1,0)),INDEX(HaverPull!$B:$XZ,MATCH(Calculations!CM$9,HaverPull!$B:$B,0),MATCH(Calculations!$B18,HaverPull!$B$1:$XZ$1,0)))</f>
        <v>17.399999999999999</v>
      </c>
      <c r="CO18">
        <f>IFERROR(INDEX(HaverPull!$B:$XZ,MATCH(Calculations!CO$9,HaverPull!$B:$B,0),MATCH(Calculations!$B18,HaverPull!$B$1:$XZ$1,0)),INDEX(HaverPull!$B:$XZ,MATCH(Calculations!CN$9,HaverPull!$B:$B,0),MATCH(Calculations!$B18,HaverPull!$B$1:$XZ$1,0)))</f>
        <v>16.2</v>
      </c>
      <c r="CP18">
        <f>IFERROR(INDEX(HaverPull!$B:$XZ,MATCH(Calculations!CP$9,HaverPull!$B:$B,0),MATCH(Calculations!$B18,HaverPull!$B$1:$XZ$1,0)),INDEX(HaverPull!$B:$XZ,MATCH(Calculations!CO$9,HaverPull!$B:$B,0),MATCH(Calculations!$B18,HaverPull!$B$1:$XZ$1,0)))</f>
        <v>15.7</v>
      </c>
      <c r="CQ18">
        <f>IFERROR(INDEX(HaverPull!$B:$XZ,MATCH(Calculations!CQ$9,HaverPull!$B:$B,0),MATCH(Calculations!$B18,HaverPull!$B$1:$XZ$1,0)),INDEX(HaverPull!$B:$XZ,MATCH(Calculations!CP$9,HaverPull!$B:$B,0),MATCH(Calculations!$B18,HaverPull!$B$1:$XZ$1,0)))</f>
        <v>16.399999999999999</v>
      </c>
      <c r="CR18">
        <f>IFERROR(INDEX(HaverPull!$B:$XZ,MATCH(Calculations!CR$9,HaverPull!$B:$B,0),MATCH(Calculations!$B18,HaverPull!$B$1:$XZ$1,0)),INDEX(HaverPull!$B:$XZ,MATCH(Calculations!CQ$9,HaverPull!$B:$B,0),MATCH(Calculations!$B18,HaverPull!$B$1:$XZ$1,0)))</f>
        <v>16</v>
      </c>
      <c r="CS18">
        <f>IFERROR(INDEX(HaverPull!$B:$XZ,MATCH(Calculations!CS$9,HaverPull!$B:$B,0),MATCH(Calculations!$B18,HaverPull!$B$1:$XZ$1,0)),INDEX(HaverPull!$B:$XZ,MATCH(Calculations!CR$9,HaverPull!$B:$B,0),MATCH(Calculations!$B18,HaverPull!$B$1:$XZ$1,0)))</f>
        <v>15.7</v>
      </c>
      <c r="CT18">
        <f>IFERROR(INDEX(HaverPull!$B:$XZ,MATCH(Calculations!CT$9,HaverPull!$B:$B,0),MATCH(Calculations!$B18,HaverPull!$B$1:$XZ$1,0)),INDEX(HaverPull!$B:$XZ,MATCH(Calculations!CS$9,HaverPull!$B:$B,0),MATCH(Calculations!$B18,HaverPull!$B$1:$XZ$1,0)))</f>
        <v>15.8</v>
      </c>
      <c r="CU18">
        <f>IFERROR(INDEX(HaverPull!$B:$XZ,MATCH(Calculations!CU$9,HaverPull!$B:$B,0),MATCH(Calculations!$B18,HaverPull!$B$1:$XZ$1,0)),INDEX(HaverPull!$B:$XZ,MATCH(Calculations!CT$9,HaverPull!$B:$B,0),MATCH(Calculations!$B18,HaverPull!$B$1:$XZ$1,0)))</f>
        <v>18.600000000000001</v>
      </c>
      <c r="CV18">
        <f>IFERROR(INDEX(HaverPull!$B:$XZ,MATCH(Calculations!CV$9,HaverPull!$B:$B,0),MATCH(Calculations!$B18,HaverPull!$B$1:$XZ$1,0)),INDEX(HaverPull!$B:$XZ,MATCH(Calculations!CU$9,HaverPull!$B:$B,0),MATCH(Calculations!$B18,HaverPull!$B$1:$XZ$1,0)))</f>
        <v>19.5</v>
      </c>
      <c r="CW18">
        <f>IFERROR(INDEX(HaverPull!$B:$XZ,MATCH(Calculations!CW$9,HaverPull!$B:$B,0),MATCH(Calculations!$B18,HaverPull!$B$1:$XZ$1,0)),INDEX(HaverPull!$B:$XZ,MATCH(Calculations!CV$9,HaverPull!$B:$B,0),MATCH(Calculations!$B18,HaverPull!$B$1:$XZ$1,0)))</f>
        <v>20.9</v>
      </c>
      <c r="CX18">
        <f>IFERROR(INDEX(HaverPull!$B:$XZ,MATCH(Calculations!CX$9,HaverPull!$B:$B,0),MATCH(Calculations!$B18,HaverPull!$B$1:$XZ$1,0)),INDEX(HaverPull!$B:$XZ,MATCH(Calculations!CW$9,HaverPull!$B:$B,0),MATCH(Calculations!$B18,HaverPull!$B$1:$XZ$1,0)))</f>
        <v>22.9</v>
      </c>
      <c r="CY18">
        <f>IFERROR(INDEX(HaverPull!$B:$XZ,MATCH(Calculations!CY$9,HaverPull!$B:$B,0),MATCH(Calculations!$B18,HaverPull!$B$1:$XZ$1,0)),INDEX(HaverPull!$B:$XZ,MATCH(Calculations!CX$9,HaverPull!$B:$B,0),MATCH(Calculations!$B18,HaverPull!$B$1:$XZ$1,0)))</f>
        <v>22.8</v>
      </c>
      <c r="CZ18">
        <f>IFERROR(INDEX(HaverPull!$B:$XZ,MATCH(Calculations!CZ$9,HaverPull!$B:$B,0),MATCH(Calculations!$B18,HaverPull!$B$1:$XZ$1,0)),INDEX(HaverPull!$B:$XZ,MATCH(Calculations!CY$9,HaverPull!$B:$B,0),MATCH(Calculations!$B18,HaverPull!$B$1:$XZ$1,0)))</f>
        <v>23.8</v>
      </c>
      <c r="DA18">
        <f>IFERROR(INDEX(HaverPull!$B:$XZ,MATCH(Calculations!DA$9,HaverPull!$B:$B,0),MATCH(Calculations!$B18,HaverPull!$B$1:$XZ$1,0)),INDEX(HaverPull!$B:$XZ,MATCH(Calculations!CZ$9,HaverPull!$B:$B,0),MATCH(Calculations!$B18,HaverPull!$B$1:$XZ$1,0)))</f>
        <v>23.6</v>
      </c>
      <c r="DB18">
        <f>IFERROR(INDEX(HaverPull!$B:$XZ,MATCH(Calculations!DB$9,HaverPull!$B:$B,0),MATCH(Calculations!$B18,HaverPull!$B$1:$XZ$1,0)),INDEX(HaverPull!$B:$XZ,MATCH(Calculations!DA$9,HaverPull!$B:$B,0),MATCH(Calculations!$B18,HaverPull!$B$1:$XZ$1,0)))</f>
        <v>23.3</v>
      </c>
      <c r="DC18">
        <f>IFERROR(INDEX(HaverPull!$B:$XZ,MATCH(Calculations!DC$9,HaverPull!$B:$B,0),MATCH(Calculations!$B18,HaverPull!$B$1:$XZ$1,0)),INDEX(HaverPull!$B:$XZ,MATCH(Calculations!DB$9,HaverPull!$B:$B,0),MATCH(Calculations!$B18,HaverPull!$B$1:$XZ$1,0)))</f>
        <v>19.899999999999999</v>
      </c>
      <c r="DD18">
        <f>IFERROR(INDEX(HaverPull!$B:$XZ,MATCH(Calculations!DD$9,HaverPull!$B:$B,0),MATCH(Calculations!$B18,HaverPull!$B$1:$XZ$1,0)),INDEX(HaverPull!$B:$XZ,MATCH(Calculations!DC$9,HaverPull!$B:$B,0),MATCH(Calculations!$B18,HaverPull!$B$1:$XZ$1,0)))</f>
        <v>20</v>
      </c>
      <c r="DE18">
        <f>IFERROR(INDEX(HaverPull!$B:$XZ,MATCH(Calculations!DE$9,HaverPull!$B:$B,0),MATCH(Calculations!$B18,HaverPull!$B$1:$XZ$1,0)),INDEX(HaverPull!$B:$XZ,MATCH(Calculations!DD$9,HaverPull!$B:$B,0),MATCH(Calculations!$B18,HaverPull!$B$1:$XZ$1,0)))</f>
        <v>20.100000000000001</v>
      </c>
      <c r="DF18">
        <f>IFERROR(INDEX(HaverPull!$B:$XZ,MATCH(Calculations!DF$9,HaverPull!$B:$B,0),MATCH(Calculations!$B18,HaverPull!$B$1:$XZ$1,0)),INDEX(HaverPull!$B:$XZ,MATCH(Calculations!DE$9,HaverPull!$B:$B,0),MATCH(Calculations!$B18,HaverPull!$B$1:$XZ$1,0)))</f>
        <v>20.3</v>
      </c>
      <c r="DG18">
        <f>IFERROR(INDEX(HaverPull!$B:$XZ,MATCH(Calculations!DG$9,HaverPull!$B:$B,0),MATCH(Calculations!$B18,HaverPull!$B$1:$XZ$1,0)),INDEX(HaverPull!$B:$XZ,MATCH(Calculations!DF$9,HaverPull!$B:$B,0),MATCH(Calculations!$B18,HaverPull!$B$1:$XZ$1,0)))</f>
        <v>20</v>
      </c>
      <c r="DH18">
        <f>IFERROR(INDEX(HaverPull!$B:$XZ,MATCH(Calculations!DH$9,HaverPull!$B:$B,0),MATCH(Calculations!$B18,HaverPull!$B$1:$XZ$1,0)),INDEX(HaverPull!$B:$XZ,MATCH(Calculations!DG$9,HaverPull!$B:$B,0),MATCH(Calculations!$B18,HaverPull!$B$1:$XZ$1,0)))</f>
        <v>20.5</v>
      </c>
      <c r="DI18">
        <f>IFERROR(INDEX(HaverPull!$B:$XZ,MATCH(Calculations!DI$9,HaverPull!$B:$B,0),MATCH(Calculations!$B18,HaverPull!$B$1:$XZ$1,0)),INDEX(HaverPull!$B:$XZ,MATCH(Calculations!DH$9,HaverPull!$B:$B,0),MATCH(Calculations!$B18,HaverPull!$B$1:$XZ$1,0)))</f>
        <v>20.9</v>
      </c>
      <c r="DJ18">
        <f>IFERROR(INDEX(HaverPull!$B:$XZ,MATCH(Calculations!DJ$9,HaverPull!$B:$B,0),MATCH(Calculations!$B18,HaverPull!$B$1:$XZ$1,0)),INDEX(HaverPull!$B:$XZ,MATCH(Calculations!DI$9,HaverPull!$B:$B,0),MATCH(Calculations!$B18,HaverPull!$B$1:$XZ$1,0)))</f>
        <v>21.3</v>
      </c>
      <c r="DK18">
        <f>IFERROR(INDEX(HaverPull!$B:$XZ,MATCH(Calculations!DK$9,HaverPull!$B:$B,0),MATCH(Calculations!$B18,HaverPull!$B$1:$XZ$1,0)),INDEX(HaverPull!$B:$XZ,MATCH(Calculations!DJ$9,HaverPull!$B:$B,0),MATCH(Calculations!$B18,HaverPull!$B$1:$XZ$1,0)))</f>
        <v>26.4</v>
      </c>
      <c r="DL18">
        <f>IFERROR(INDEX(HaverPull!$B:$XZ,MATCH(Calculations!DL$9,HaverPull!$B:$B,0),MATCH(Calculations!$B18,HaverPull!$B$1:$XZ$1,0)),INDEX(HaverPull!$B:$XZ,MATCH(Calculations!DK$9,HaverPull!$B:$B,0),MATCH(Calculations!$B18,HaverPull!$B$1:$XZ$1,0)))</f>
        <v>26.6</v>
      </c>
      <c r="DM18">
        <f>IFERROR(INDEX(HaverPull!$B:$XZ,MATCH(Calculations!DM$9,HaverPull!$B:$B,0),MATCH(Calculations!$B18,HaverPull!$B$1:$XZ$1,0)),INDEX(HaverPull!$B:$XZ,MATCH(Calculations!DL$9,HaverPull!$B:$B,0),MATCH(Calculations!$B18,HaverPull!$B$1:$XZ$1,0)))</f>
        <v>26.8</v>
      </c>
      <c r="DN18">
        <f>IFERROR(INDEX(HaverPull!$B:$XZ,MATCH(Calculations!DN$9,HaverPull!$B:$B,0),MATCH(Calculations!$B18,HaverPull!$B$1:$XZ$1,0)),INDEX(HaverPull!$B:$XZ,MATCH(Calculations!DM$9,HaverPull!$B:$B,0),MATCH(Calculations!$B18,HaverPull!$B$1:$XZ$1,0)))</f>
        <v>26.6</v>
      </c>
      <c r="DO18">
        <f>IFERROR(INDEX(HaverPull!$B:$XZ,MATCH(Calculations!DO$9,HaverPull!$B:$B,0),MATCH(Calculations!$B18,HaverPull!$B$1:$XZ$1,0)),INDEX(HaverPull!$B:$XZ,MATCH(Calculations!DN$9,HaverPull!$B:$B,0),MATCH(Calculations!$B18,HaverPull!$B$1:$XZ$1,0)))</f>
        <v>24</v>
      </c>
      <c r="DP18">
        <f>IFERROR(INDEX(HaverPull!$B:$XZ,MATCH(Calculations!DP$9,HaverPull!$B:$B,0),MATCH(Calculations!$B18,HaverPull!$B$1:$XZ$1,0)),INDEX(HaverPull!$B:$XZ,MATCH(Calculations!DO$9,HaverPull!$B:$B,0),MATCH(Calculations!$B18,HaverPull!$B$1:$XZ$1,0)))</f>
        <v>24.6</v>
      </c>
      <c r="DQ18">
        <f>IFERROR(INDEX(HaverPull!$B:$XZ,MATCH(Calculations!DQ$9,HaverPull!$B:$B,0),MATCH(Calculations!$B18,HaverPull!$B$1:$XZ$1,0)),INDEX(HaverPull!$B:$XZ,MATCH(Calculations!DP$9,HaverPull!$B:$B,0),MATCH(Calculations!$B18,HaverPull!$B$1:$XZ$1,0)))</f>
        <v>25.3</v>
      </c>
      <c r="DR18">
        <f>IFERROR(INDEX(HaverPull!$B:$XZ,MATCH(Calculations!DR$9,HaverPull!$B:$B,0),MATCH(Calculations!$B18,HaverPull!$B$1:$XZ$1,0)),INDEX(HaverPull!$B:$XZ,MATCH(Calculations!DQ$9,HaverPull!$B:$B,0),MATCH(Calculations!$B18,HaverPull!$B$1:$XZ$1,0)))</f>
        <v>27.7</v>
      </c>
      <c r="DS18">
        <f>IFERROR(INDEX(HaverPull!$B:$XZ,MATCH(Calculations!DS$9,HaverPull!$B:$B,0),MATCH(Calculations!$B18,HaverPull!$B$1:$XZ$1,0)),INDEX(HaverPull!$B:$XZ,MATCH(Calculations!DR$9,HaverPull!$B:$B,0),MATCH(Calculations!$B18,HaverPull!$B$1:$XZ$1,0)))</f>
        <v>24.7</v>
      </c>
      <c r="DT18">
        <f>IFERROR(INDEX(HaverPull!$B:$XZ,MATCH(Calculations!DT$9,HaverPull!$B:$B,0),MATCH(Calculations!$B18,HaverPull!$B$1:$XZ$1,0)),INDEX(HaverPull!$B:$XZ,MATCH(Calculations!DS$9,HaverPull!$B:$B,0),MATCH(Calculations!$B18,HaverPull!$B$1:$XZ$1,0)))</f>
        <v>25</v>
      </c>
      <c r="DU18">
        <f>IFERROR(INDEX(HaverPull!$B:$XZ,MATCH(Calculations!DU$9,HaverPull!$B:$B,0),MATCH(Calculations!$B18,HaverPull!$B$1:$XZ$1,0)),INDEX(HaverPull!$B:$XZ,MATCH(Calculations!DT$9,HaverPull!$B:$B,0),MATCH(Calculations!$B18,HaverPull!$B$1:$XZ$1,0)))</f>
        <v>25.6</v>
      </c>
      <c r="DV18">
        <f>IFERROR(INDEX(HaverPull!$B:$XZ,MATCH(Calculations!DV$9,HaverPull!$B:$B,0),MATCH(Calculations!$B18,HaverPull!$B$1:$XZ$1,0)),INDEX(HaverPull!$B:$XZ,MATCH(Calculations!DU$9,HaverPull!$B:$B,0),MATCH(Calculations!$B18,HaverPull!$B$1:$XZ$1,0)))</f>
        <v>26.1</v>
      </c>
      <c r="DW18">
        <f>IFERROR(INDEX(HaverPull!$B:$XZ,MATCH(Calculations!DW$9,HaverPull!$B:$B,0),MATCH(Calculations!$B18,HaverPull!$B$1:$XZ$1,0)),INDEX(HaverPull!$B:$XZ,MATCH(Calculations!DV$9,HaverPull!$B:$B,0),MATCH(Calculations!$B18,HaverPull!$B$1:$XZ$1,0)))</f>
        <v>29.8</v>
      </c>
      <c r="DX18">
        <f>IFERROR(INDEX(HaverPull!$B:$XZ,MATCH(Calculations!DX$9,HaverPull!$B:$B,0),MATCH(Calculations!$B18,HaverPull!$B$1:$XZ$1,0)),INDEX(HaverPull!$B:$XZ,MATCH(Calculations!DW$9,HaverPull!$B:$B,0),MATCH(Calculations!$B18,HaverPull!$B$1:$XZ$1,0)))</f>
        <v>28</v>
      </c>
      <c r="DY18">
        <f>IFERROR(INDEX(HaverPull!$B:$XZ,MATCH(Calculations!DY$9,HaverPull!$B:$B,0),MATCH(Calculations!$B18,HaverPull!$B$1:$XZ$1,0)),INDEX(HaverPull!$B:$XZ,MATCH(Calculations!DX$9,HaverPull!$B:$B,0),MATCH(Calculations!$B18,HaverPull!$B$1:$XZ$1,0)))</f>
        <v>26.4</v>
      </c>
      <c r="DZ18">
        <f>IFERROR(INDEX(HaverPull!$B:$XZ,MATCH(Calculations!DZ$9,HaverPull!$B:$B,0),MATCH(Calculations!$B18,HaverPull!$B$1:$XZ$1,0)),INDEX(HaverPull!$B:$XZ,MATCH(Calculations!DY$9,HaverPull!$B:$B,0),MATCH(Calculations!$B18,HaverPull!$B$1:$XZ$1,0)))</f>
        <v>24.2</v>
      </c>
      <c r="EA18">
        <f>IFERROR(INDEX(HaverPull!$B:$XZ,MATCH(Calculations!EA$9,HaverPull!$B:$B,0),MATCH(Calculations!$B18,HaverPull!$B$1:$XZ$1,0)),INDEX(HaverPull!$B:$XZ,MATCH(Calculations!DZ$9,HaverPull!$B:$B,0),MATCH(Calculations!$B18,HaverPull!$B$1:$XZ$1,0)))</f>
        <v>25.3</v>
      </c>
      <c r="EB18">
        <f>IFERROR(INDEX(HaverPull!$B:$XZ,MATCH(Calculations!EB$9,HaverPull!$B:$B,0),MATCH(Calculations!$B18,HaverPull!$B$1:$XZ$1,0)),INDEX(HaverPull!$B:$XZ,MATCH(Calculations!EA$9,HaverPull!$B:$B,0),MATCH(Calculations!$B18,HaverPull!$B$1:$XZ$1,0)))</f>
        <v>25.3</v>
      </c>
      <c r="EC18">
        <f>IFERROR(INDEX(HaverPull!$B:$XZ,MATCH(Calculations!EC$9,HaverPull!$B:$B,0),MATCH(Calculations!$B18,HaverPull!$B$1:$XZ$1,0)),INDEX(HaverPull!$B:$XZ,MATCH(Calculations!EB$9,HaverPull!$B:$B,0),MATCH(Calculations!$B18,HaverPull!$B$1:$XZ$1,0)))</f>
        <v>24.3</v>
      </c>
      <c r="ED18">
        <f>IFERROR(INDEX(HaverPull!$B:$XZ,MATCH(Calculations!ED$9,HaverPull!$B:$B,0),MATCH(Calculations!$B18,HaverPull!$B$1:$XZ$1,0)),INDEX(HaverPull!$B:$XZ,MATCH(Calculations!EC$9,HaverPull!$B:$B,0),MATCH(Calculations!$B18,HaverPull!$B$1:$XZ$1,0)))</f>
        <v>23.1</v>
      </c>
      <c r="EE18">
        <f>IFERROR(INDEX(HaverPull!$B:$XZ,MATCH(Calculations!EE$9,HaverPull!$B:$B,0),MATCH(Calculations!$B18,HaverPull!$B$1:$XZ$1,0)),INDEX(HaverPull!$B:$XZ,MATCH(Calculations!ED$9,HaverPull!$B:$B,0),MATCH(Calculations!$B18,HaverPull!$B$1:$XZ$1,0)))</f>
        <v>23.8</v>
      </c>
      <c r="EF18">
        <f>IFERROR(INDEX(HaverPull!$B:$XZ,MATCH(Calculations!EF$9,HaverPull!$B:$B,0),MATCH(Calculations!$B18,HaverPull!$B$1:$XZ$1,0)),INDEX(HaverPull!$B:$XZ,MATCH(Calculations!EE$9,HaverPull!$B:$B,0),MATCH(Calculations!$B18,HaverPull!$B$1:$XZ$1,0)))</f>
        <v>22.8</v>
      </c>
      <c r="EG18">
        <f>IFERROR(INDEX(HaverPull!$B:$XZ,MATCH(Calculations!EG$9,HaverPull!$B:$B,0),MATCH(Calculations!$B18,HaverPull!$B$1:$XZ$1,0)),INDEX(HaverPull!$B:$XZ,MATCH(Calculations!EF$9,HaverPull!$B:$B,0),MATCH(Calculations!$B18,HaverPull!$B$1:$XZ$1,0)))</f>
        <v>21.4</v>
      </c>
      <c r="EH18">
        <f>IFERROR(INDEX(HaverPull!$B:$XZ,MATCH(Calculations!EH$9,HaverPull!$B:$B,0),MATCH(Calculations!$B18,HaverPull!$B$1:$XZ$1,0)),INDEX(HaverPull!$B:$XZ,MATCH(Calculations!EG$9,HaverPull!$B:$B,0),MATCH(Calculations!$B18,HaverPull!$B$1:$XZ$1,0)))</f>
        <v>20.100000000000001</v>
      </c>
      <c r="EI18">
        <f>IFERROR(INDEX(HaverPull!$B:$XZ,MATCH(Calculations!EI$9,HaverPull!$B:$B,0),MATCH(Calculations!$B18,HaverPull!$B$1:$XZ$1,0)),INDEX(HaverPull!$B:$XZ,MATCH(Calculations!EH$9,HaverPull!$B:$B,0),MATCH(Calculations!$B18,HaverPull!$B$1:$XZ$1,0)))</f>
        <v>17.2</v>
      </c>
      <c r="EJ18">
        <f>IFERROR(INDEX(HaverPull!$B:$XZ,MATCH(Calculations!EJ$9,HaverPull!$B:$B,0),MATCH(Calculations!$B18,HaverPull!$B$1:$XZ$1,0)),INDEX(HaverPull!$B:$XZ,MATCH(Calculations!EI$9,HaverPull!$B:$B,0),MATCH(Calculations!$B18,HaverPull!$B$1:$XZ$1,0)))</f>
        <v>17.2</v>
      </c>
      <c r="EK18">
        <f>IFERROR(INDEX(HaverPull!$B:$XZ,MATCH(Calculations!EK$9,HaverPull!$B:$B,0),MATCH(Calculations!$B18,HaverPull!$B$1:$XZ$1,0)),INDEX(HaverPull!$B:$XZ,MATCH(Calculations!EJ$9,HaverPull!$B:$B,0),MATCH(Calculations!$B18,HaverPull!$B$1:$XZ$1,0)))</f>
        <v>18.100000000000001</v>
      </c>
      <c r="EL18">
        <f>IFERROR(INDEX(HaverPull!$B:$XZ,MATCH(Calculations!EL$9,HaverPull!$B:$B,0),MATCH(Calculations!$B18,HaverPull!$B$1:$XZ$1,0)),INDEX(HaverPull!$B:$XZ,MATCH(Calculations!EK$9,HaverPull!$B:$B,0),MATCH(Calculations!$B18,HaverPull!$B$1:$XZ$1,0)))</f>
        <v>19.8</v>
      </c>
      <c r="EM18">
        <f>IFERROR(INDEX(HaverPull!$B:$XZ,MATCH(Calculations!EM$9,HaverPull!$B:$B,0),MATCH(Calculations!$B18,HaverPull!$B$1:$XZ$1,0)),INDEX(HaverPull!$B:$XZ,MATCH(Calculations!EL$9,HaverPull!$B:$B,0),MATCH(Calculations!$B18,HaverPull!$B$1:$XZ$1,0)))</f>
        <v>18.5</v>
      </c>
      <c r="EN18">
        <f>IFERROR(INDEX(HaverPull!$B:$XZ,MATCH(Calculations!EN$9,HaverPull!$B:$B,0),MATCH(Calculations!$B18,HaverPull!$B$1:$XZ$1,0)),INDEX(HaverPull!$B:$XZ,MATCH(Calculations!EM$9,HaverPull!$B:$B,0),MATCH(Calculations!$B18,HaverPull!$B$1:$XZ$1,0)))</f>
        <v>20.6</v>
      </c>
      <c r="EO18">
        <f>IFERROR(INDEX(HaverPull!$B:$XZ,MATCH(Calculations!EO$9,HaverPull!$B:$B,0),MATCH(Calculations!$B18,HaverPull!$B$1:$XZ$1,0)),INDEX(HaverPull!$B:$XZ,MATCH(Calculations!EN$9,HaverPull!$B:$B,0),MATCH(Calculations!$B18,HaverPull!$B$1:$XZ$1,0)))</f>
        <v>21.6</v>
      </c>
      <c r="EP18">
        <f>IFERROR(INDEX(HaverPull!$B:$XZ,MATCH(Calculations!EP$9,HaverPull!$B:$B,0),MATCH(Calculations!$B18,HaverPull!$B$1:$XZ$1,0)),INDEX(HaverPull!$B:$XZ,MATCH(Calculations!EO$9,HaverPull!$B:$B,0),MATCH(Calculations!$B18,HaverPull!$B$1:$XZ$1,0)))</f>
        <v>25.1</v>
      </c>
      <c r="EQ18">
        <f>IFERROR(INDEX(HaverPull!$B:$XZ,MATCH(Calculations!EQ$9,HaverPull!$B:$B,0),MATCH(Calculations!$B18,HaverPull!$B$1:$XZ$1,0)),INDEX(HaverPull!$B:$XZ,MATCH(Calculations!EP$9,HaverPull!$B:$B,0),MATCH(Calculations!$B18,HaverPull!$B$1:$XZ$1,0)))</f>
        <v>26.6</v>
      </c>
      <c r="ER18">
        <f>IFERROR(INDEX(HaverPull!$B:$XZ,MATCH(Calculations!ER$9,HaverPull!$B:$B,0),MATCH(Calculations!$B18,HaverPull!$B$1:$XZ$1,0)),INDEX(HaverPull!$B:$XZ,MATCH(Calculations!EQ$9,HaverPull!$B:$B,0),MATCH(Calculations!$B18,HaverPull!$B$1:$XZ$1,0)))</f>
        <v>28.9</v>
      </c>
      <c r="ES18">
        <f>IFERROR(INDEX(HaverPull!$B:$XZ,MATCH(Calculations!ES$9,HaverPull!$B:$B,0),MATCH(Calculations!$B18,HaverPull!$B$1:$XZ$1,0)),INDEX(HaverPull!$B:$XZ,MATCH(Calculations!ER$9,HaverPull!$B:$B,0),MATCH(Calculations!$B18,HaverPull!$B$1:$XZ$1,0)))</f>
        <v>30.7</v>
      </c>
      <c r="ET18">
        <f>IFERROR(INDEX(HaverPull!$B:$XZ,MATCH(Calculations!ET$9,HaverPull!$B:$B,0),MATCH(Calculations!$B18,HaverPull!$B$1:$XZ$1,0)),INDEX(HaverPull!$B:$XZ,MATCH(Calculations!ES$9,HaverPull!$B:$B,0),MATCH(Calculations!$B18,HaverPull!$B$1:$XZ$1,0)))</f>
        <v>30</v>
      </c>
      <c r="EU18">
        <f>IFERROR(INDEX(HaverPull!$B:$XZ,MATCH(Calculations!EU$9,HaverPull!$B:$B,0),MATCH(Calculations!$B18,HaverPull!$B$1:$XZ$1,0)),INDEX(HaverPull!$B:$XZ,MATCH(Calculations!ET$9,HaverPull!$B:$B,0),MATCH(Calculations!$B18,HaverPull!$B$1:$XZ$1,0)))</f>
        <v>38.4</v>
      </c>
      <c r="EV18">
        <f>IFERROR(INDEX(HaverPull!$B:$XZ,MATCH(Calculations!EV$9,HaverPull!$B:$B,0),MATCH(Calculations!$B18,HaverPull!$B$1:$XZ$1,0)),INDEX(HaverPull!$B:$XZ,MATCH(Calculations!EU$9,HaverPull!$B:$B,0),MATCH(Calculations!$B18,HaverPull!$B$1:$XZ$1,0)))</f>
        <v>36.200000000000003</v>
      </c>
      <c r="EW18">
        <f>IFERROR(INDEX(HaverPull!$B:$XZ,MATCH(Calculations!EW$9,HaverPull!$B:$B,0),MATCH(Calculations!$B18,HaverPull!$B$1:$XZ$1,0)),INDEX(HaverPull!$B:$XZ,MATCH(Calculations!EV$9,HaverPull!$B:$B,0),MATCH(Calculations!$B18,HaverPull!$B$1:$XZ$1,0)))</f>
        <v>34.5</v>
      </c>
      <c r="EX18">
        <f>IFERROR(INDEX(HaverPull!$B:$XZ,MATCH(Calculations!EX$9,HaverPull!$B:$B,0),MATCH(Calculations!$B18,HaverPull!$B$1:$XZ$1,0)),INDEX(HaverPull!$B:$XZ,MATCH(Calculations!EW$9,HaverPull!$B:$B,0),MATCH(Calculations!$B18,HaverPull!$B$1:$XZ$1,0)))</f>
        <v>29.3</v>
      </c>
      <c r="EY18">
        <f>IFERROR(INDEX(HaverPull!$B:$XZ,MATCH(Calculations!EY$9,HaverPull!$B:$B,0),MATCH(Calculations!$B18,HaverPull!$B$1:$XZ$1,0)),INDEX(HaverPull!$B:$XZ,MATCH(Calculations!EX$9,HaverPull!$B:$B,0),MATCH(Calculations!$B18,HaverPull!$B$1:$XZ$1,0)))</f>
        <v>35.200000000000003</v>
      </c>
      <c r="EZ18">
        <f>IFERROR(INDEX(HaverPull!$B:$XZ,MATCH(Calculations!EZ$9,HaverPull!$B:$B,0),MATCH(Calculations!$B18,HaverPull!$B$1:$XZ$1,0)),INDEX(HaverPull!$B:$XZ,MATCH(Calculations!EY$9,HaverPull!$B:$B,0),MATCH(Calculations!$B18,HaverPull!$B$1:$XZ$1,0)))</f>
        <v>36.700000000000003</v>
      </c>
      <c r="FA18">
        <f>IFERROR(INDEX(HaverPull!$B:$XZ,MATCH(Calculations!FA$9,HaverPull!$B:$B,0),MATCH(Calculations!$B18,HaverPull!$B$1:$XZ$1,0)),INDEX(HaverPull!$B:$XZ,MATCH(Calculations!EZ$9,HaverPull!$B:$B,0),MATCH(Calculations!$B18,HaverPull!$B$1:$XZ$1,0)))</f>
        <v>20.6</v>
      </c>
      <c r="FB18">
        <f>IFERROR(INDEX(HaverPull!$B:$XZ,MATCH(Calculations!FB$9,HaverPull!$B:$B,0),MATCH(Calculations!$B18,HaverPull!$B$1:$XZ$1,0)),INDEX(HaverPull!$B:$XZ,MATCH(Calculations!FA$9,HaverPull!$B:$B,0),MATCH(Calculations!$B18,HaverPull!$B$1:$XZ$1,0)))</f>
        <v>34.299999999999997</v>
      </c>
      <c r="FC18">
        <f>IFERROR(INDEX(HaverPull!$B:$XZ,MATCH(Calculations!FC$9,HaverPull!$B:$B,0),MATCH(Calculations!$B18,HaverPull!$B$1:$XZ$1,0)),INDEX(HaverPull!$B:$XZ,MATCH(Calculations!FB$9,HaverPull!$B:$B,0),MATCH(Calculations!$B18,HaverPull!$B$1:$XZ$1,0)))</f>
        <v>21.6</v>
      </c>
      <c r="FD18">
        <f>IFERROR(INDEX(HaverPull!$B:$XZ,MATCH(Calculations!FD$9,HaverPull!$B:$B,0),MATCH(Calculations!$B18,HaverPull!$B$1:$XZ$1,0)),INDEX(HaverPull!$B:$XZ,MATCH(Calculations!FC$9,HaverPull!$B:$B,0),MATCH(Calculations!$B18,HaverPull!$B$1:$XZ$1,0)))</f>
        <v>35.6</v>
      </c>
      <c r="FE18">
        <f>IFERROR(INDEX(HaverPull!$B:$XZ,MATCH(Calculations!FE$9,HaverPull!$B:$B,0),MATCH(Calculations!$B18,HaverPull!$B$1:$XZ$1,0)),INDEX(HaverPull!$B:$XZ,MATCH(Calculations!FD$9,HaverPull!$B:$B,0),MATCH(Calculations!$B18,HaverPull!$B$1:$XZ$1,0)))</f>
        <v>57.5</v>
      </c>
      <c r="FF18">
        <f>IFERROR(INDEX(HaverPull!$B:$XZ,MATCH(Calculations!FF$9,HaverPull!$B:$B,0),MATCH(Calculations!$B18,HaverPull!$B$1:$XZ$1,0)),INDEX(HaverPull!$B:$XZ,MATCH(Calculations!FE$9,HaverPull!$B:$B,0),MATCH(Calculations!$B18,HaverPull!$B$1:$XZ$1,0)))</f>
        <v>75.099999999999994</v>
      </c>
      <c r="FG18">
        <f>IFERROR(INDEX(HaverPull!$B:$XZ,MATCH(Calculations!FG$9,HaverPull!$B:$B,0),MATCH(Calculations!$B18,HaverPull!$B$1:$XZ$1,0)),INDEX(HaverPull!$B:$XZ,MATCH(Calculations!FF$9,HaverPull!$B:$B,0),MATCH(Calculations!$B18,HaverPull!$B$1:$XZ$1,0)))</f>
        <v>72.099999999999994</v>
      </c>
      <c r="FH18">
        <f>IFERROR(INDEX(HaverPull!$B:$XZ,MATCH(Calculations!FH$9,HaverPull!$B:$B,0),MATCH(Calculations!$B18,HaverPull!$B$1:$XZ$1,0)),INDEX(HaverPull!$B:$XZ,MATCH(Calculations!FG$9,HaverPull!$B:$B,0),MATCH(Calculations!$B18,HaverPull!$B$1:$XZ$1,0)))</f>
        <v>70.2</v>
      </c>
      <c r="FI18">
        <f>IFERROR(INDEX(HaverPull!$B:$XZ,MATCH(Calculations!FI$9,HaverPull!$B:$B,0),MATCH(Calculations!$B18,HaverPull!$B$1:$XZ$1,0)),INDEX(HaverPull!$B:$XZ,MATCH(Calculations!FH$9,HaverPull!$B:$B,0),MATCH(Calculations!$B18,HaverPull!$B$1:$XZ$1,0)))</f>
        <v>85.7</v>
      </c>
      <c r="FJ18">
        <f>IFERROR(INDEX(HaverPull!$B:$XZ,MATCH(Calculations!FJ$9,HaverPull!$B:$B,0),MATCH(Calculations!$B18,HaverPull!$B$1:$XZ$1,0)),INDEX(HaverPull!$B:$XZ,MATCH(Calculations!FI$9,HaverPull!$B:$B,0),MATCH(Calculations!$B18,HaverPull!$B$1:$XZ$1,0)))</f>
        <v>89.1</v>
      </c>
      <c r="FK18">
        <f>IFERROR(INDEX(HaverPull!$B:$XZ,MATCH(Calculations!FK$9,HaverPull!$B:$B,0),MATCH(Calculations!$B18,HaverPull!$B$1:$XZ$1,0)),INDEX(HaverPull!$B:$XZ,MATCH(Calculations!FJ$9,HaverPull!$B:$B,0),MATCH(Calculations!$B18,HaverPull!$B$1:$XZ$1,0)))</f>
        <v>90</v>
      </c>
      <c r="FL18">
        <f>IFERROR(INDEX(HaverPull!$B:$XZ,MATCH(Calculations!FL$9,HaverPull!$B:$B,0),MATCH(Calculations!$B18,HaverPull!$B$1:$XZ$1,0)),INDEX(HaverPull!$B:$XZ,MATCH(Calculations!FK$9,HaverPull!$B:$B,0),MATCH(Calculations!$B18,HaverPull!$B$1:$XZ$1,0)))</f>
        <v>79.2</v>
      </c>
      <c r="FM18">
        <f>IFERROR(INDEX(HaverPull!$B:$XZ,MATCH(Calculations!FM$9,HaverPull!$B:$B,0),MATCH(Calculations!$B18,HaverPull!$B$1:$XZ$1,0)),INDEX(HaverPull!$B:$XZ,MATCH(Calculations!FL$9,HaverPull!$B:$B,0),MATCH(Calculations!$B18,HaverPull!$B$1:$XZ$1,0)))</f>
        <v>68.5</v>
      </c>
      <c r="FN18">
        <f>IFERROR(INDEX(HaverPull!$B:$XZ,MATCH(Calculations!FN$9,HaverPull!$B:$B,0),MATCH(Calculations!$B18,HaverPull!$B$1:$XZ$1,0)),INDEX(HaverPull!$B:$XZ,MATCH(Calculations!FM$9,HaverPull!$B:$B,0),MATCH(Calculations!$B18,HaverPull!$B$1:$XZ$1,0)))</f>
        <v>64</v>
      </c>
      <c r="FO18">
        <f>IFERROR(INDEX(HaverPull!$B:$XZ,MATCH(Calculations!FO$9,HaverPull!$B:$B,0),MATCH(Calculations!$B18,HaverPull!$B$1:$XZ$1,0)),INDEX(HaverPull!$B:$XZ,MATCH(Calculations!FN$9,HaverPull!$B:$B,0),MATCH(Calculations!$B18,HaverPull!$B$1:$XZ$1,0)))</f>
        <v>99.6</v>
      </c>
      <c r="FP18">
        <f>IFERROR(INDEX(HaverPull!$B:$XZ,MATCH(Calculations!FP$9,HaverPull!$B:$B,0),MATCH(Calculations!$B18,HaverPull!$B$1:$XZ$1,0)),INDEX(HaverPull!$B:$XZ,MATCH(Calculations!FO$9,HaverPull!$B:$B,0),MATCH(Calculations!$B18,HaverPull!$B$1:$XZ$1,0)))</f>
        <v>90.3</v>
      </c>
      <c r="FQ18">
        <f>IFERROR(INDEX(HaverPull!$B:$XZ,MATCH(Calculations!FQ$9,HaverPull!$B:$B,0),MATCH(Calculations!$B18,HaverPull!$B$1:$XZ$1,0)),INDEX(HaverPull!$B:$XZ,MATCH(Calculations!FP$9,HaverPull!$B:$B,0),MATCH(Calculations!$B18,HaverPull!$B$1:$XZ$1,0)))</f>
        <v>85</v>
      </c>
      <c r="FR18">
        <f>IFERROR(INDEX(HaverPull!$B:$XZ,MATCH(Calculations!FR$9,HaverPull!$B:$B,0),MATCH(Calculations!$B18,HaverPull!$B$1:$XZ$1,0)),INDEX(HaverPull!$B:$XZ,MATCH(Calculations!FQ$9,HaverPull!$B:$B,0),MATCH(Calculations!$B18,HaverPull!$B$1:$XZ$1,0)))</f>
        <v>78.8</v>
      </c>
      <c r="FS18">
        <f>IFERROR(INDEX(HaverPull!$B:$XZ,MATCH(Calculations!FS$9,HaverPull!$B:$B,0),MATCH(Calculations!$B18,HaverPull!$B$1:$XZ$1,0)),INDEX(HaverPull!$B:$XZ,MATCH(Calculations!FR$9,HaverPull!$B:$B,0),MATCH(Calculations!$B18,HaverPull!$B$1:$XZ$1,0)))</f>
        <v>67.599999999999994</v>
      </c>
      <c r="FT18">
        <f>IFERROR(INDEX(HaverPull!$B:$XZ,MATCH(Calculations!FT$9,HaverPull!$B:$B,0),MATCH(Calculations!$B18,HaverPull!$B$1:$XZ$1,0)),INDEX(HaverPull!$B:$XZ,MATCH(Calculations!FS$9,HaverPull!$B:$B,0),MATCH(Calculations!$B18,HaverPull!$B$1:$XZ$1,0)))</f>
        <v>76.3</v>
      </c>
      <c r="FU18">
        <f>IFERROR(INDEX(HaverPull!$B:$XZ,MATCH(Calculations!FU$9,HaverPull!$B:$B,0),MATCH(Calculations!$B18,HaverPull!$B$1:$XZ$1,0)),INDEX(HaverPull!$B:$XZ,MATCH(Calculations!FT$9,HaverPull!$B:$B,0),MATCH(Calculations!$B18,HaverPull!$B$1:$XZ$1,0)))</f>
        <v>84.3</v>
      </c>
      <c r="FV18">
        <f>IFERROR(INDEX(HaverPull!$B:$XZ,MATCH(Calculations!FV$9,HaverPull!$B:$B,0),MATCH(Calculations!$B18,HaverPull!$B$1:$XZ$1,0)),INDEX(HaverPull!$B:$XZ,MATCH(Calculations!FU$9,HaverPull!$B:$B,0),MATCH(Calculations!$B18,HaverPull!$B$1:$XZ$1,0)))</f>
        <v>90.4</v>
      </c>
      <c r="FW18">
        <f>IFERROR(INDEX(HaverPull!$B:$XZ,MATCH(Calculations!FW$9,HaverPull!$B:$B,0),MATCH(Calculations!$B18,HaverPull!$B$1:$XZ$1,0)),INDEX(HaverPull!$B:$XZ,MATCH(Calculations!FV$9,HaverPull!$B:$B,0),MATCH(Calculations!$B18,HaverPull!$B$1:$XZ$1,0)))</f>
        <v>101.8</v>
      </c>
      <c r="FX18">
        <f>IFERROR(INDEX(HaverPull!$B:$XZ,MATCH(Calculations!FX$9,HaverPull!$B:$B,0),MATCH(Calculations!$B18,HaverPull!$B$1:$XZ$1,0)),INDEX(HaverPull!$B:$XZ,MATCH(Calculations!FW$9,HaverPull!$B:$B,0),MATCH(Calculations!$B18,HaverPull!$B$1:$XZ$1,0)))</f>
        <v>101.9</v>
      </c>
      <c r="FY18">
        <f>IFERROR(INDEX(HaverPull!$B:$XZ,MATCH(Calculations!FY$9,HaverPull!$B:$B,0),MATCH(Calculations!$B18,HaverPull!$B$1:$XZ$1,0)),INDEX(HaverPull!$B:$XZ,MATCH(Calculations!FX$9,HaverPull!$B:$B,0),MATCH(Calculations!$B18,HaverPull!$B$1:$XZ$1,0)))</f>
        <v>92.6</v>
      </c>
      <c r="FZ18">
        <f>IFERROR(INDEX(HaverPull!$B:$XZ,MATCH(Calculations!FZ$9,HaverPull!$B:$B,0),MATCH(Calculations!$B18,HaverPull!$B$1:$XZ$1,0)),INDEX(HaverPull!$B:$XZ,MATCH(Calculations!FY$9,HaverPull!$B:$B,0),MATCH(Calculations!$B18,HaverPull!$B$1:$XZ$1,0)))</f>
        <v>91.4</v>
      </c>
      <c r="GA18">
        <f>IFERROR(INDEX(HaverPull!$B:$XZ,MATCH(Calculations!GA$9,HaverPull!$B:$B,0),MATCH(Calculations!$B18,HaverPull!$B$1:$XZ$1,0)),INDEX(HaverPull!$B:$XZ,MATCH(Calculations!FZ$9,HaverPull!$B:$B,0),MATCH(Calculations!$B18,HaverPull!$B$1:$XZ$1,0)))</f>
        <v>86.4</v>
      </c>
      <c r="GB18">
        <f>IFERROR(INDEX(HaverPull!$B:$XZ,MATCH(Calculations!GB$9,HaverPull!$B:$B,0),MATCH(Calculations!$B18,HaverPull!$B$1:$XZ$1,0)),INDEX(HaverPull!$B:$XZ,MATCH(Calculations!GA$9,HaverPull!$B:$B,0),MATCH(Calculations!$B18,HaverPull!$B$1:$XZ$1,0)))</f>
        <v>91.5</v>
      </c>
      <c r="GC18">
        <f>IFERROR(INDEX(HaverPull!$B:$XZ,MATCH(Calculations!GC$9,HaverPull!$B:$B,0),MATCH(Calculations!$B18,HaverPull!$B$1:$XZ$1,0)),INDEX(HaverPull!$B:$XZ,MATCH(Calculations!GB$9,HaverPull!$B:$B,0),MATCH(Calculations!$B18,HaverPull!$B$1:$XZ$1,0)))</f>
        <v>94.2</v>
      </c>
      <c r="GD18">
        <f>IFERROR(INDEX(HaverPull!$B:$XZ,MATCH(Calculations!GD$9,HaverPull!$B:$B,0),MATCH(Calculations!$B18,HaverPull!$B$1:$XZ$1,0)),INDEX(HaverPull!$B:$XZ,MATCH(Calculations!GC$9,HaverPull!$B:$B,0),MATCH(Calculations!$B18,HaverPull!$B$1:$XZ$1,0)))</f>
        <v>169.8</v>
      </c>
      <c r="GE18">
        <f>IFERROR(INDEX(HaverPull!$B:$XZ,MATCH(Calculations!GE$9,HaverPull!$B:$B,0),MATCH(Calculations!$B18,HaverPull!$B$1:$XZ$1,0)),INDEX(HaverPull!$B:$XZ,MATCH(Calculations!GD$9,HaverPull!$B:$B,0),MATCH(Calculations!$B18,HaverPull!$B$1:$XZ$1,0)))</f>
        <v>101</v>
      </c>
      <c r="GF18">
        <f>IFERROR(INDEX(HaverPull!$B:$XZ,MATCH(Calculations!GF$9,HaverPull!$B:$B,0),MATCH(Calculations!$B18,HaverPull!$B$1:$XZ$1,0)),INDEX(HaverPull!$B:$XZ,MATCH(Calculations!GE$9,HaverPull!$B:$B,0),MATCH(Calculations!$B18,HaverPull!$B$1:$XZ$1,0)))</f>
        <v>101</v>
      </c>
      <c r="GG18">
        <f>IFERROR(INDEX(HaverPull!$B:$XZ,MATCH(Calculations!GG$9,HaverPull!$B:$B,0),MATCH(Calculations!$B18,HaverPull!$B$1:$XZ$1,0)),INDEX(HaverPull!$B:$XZ,MATCH(Calculations!GF$9,HaverPull!$B:$B,0),MATCH(Calculations!$B18,HaverPull!$B$1:$XZ$1,0)))</f>
        <v>90.8</v>
      </c>
      <c r="GH18">
        <f>IFERROR(INDEX(HaverPull!$B:$XZ,MATCH(Calculations!GH$9,HaverPull!$B:$B,0),MATCH(Calculations!$B18,HaverPull!$B$1:$XZ$1,0)),INDEX(HaverPull!$B:$XZ,MATCH(Calculations!GG$9,HaverPull!$B:$B,0),MATCH(Calculations!$B18,HaverPull!$B$1:$XZ$1,0)))</f>
        <v>73.099999999999994</v>
      </c>
      <c r="GI18">
        <f>IFERROR(INDEX(HaverPull!$B:$XZ,MATCH(Calculations!GI$9,HaverPull!$B:$B,0),MATCH(Calculations!$B18,HaverPull!$B$1:$XZ$1,0)),INDEX(HaverPull!$B:$XZ,MATCH(Calculations!GH$9,HaverPull!$B:$B,0),MATCH(Calculations!$B18,HaverPull!$B$1:$XZ$1,0)))</f>
        <v>92.4</v>
      </c>
      <c r="GJ18">
        <f>IFERROR(INDEX(HaverPull!$B:$XZ,MATCH(Calculations!GJ$9,HaverPull!$B:$B,0),MATCH(Calculations!$B18,HaverPull!$B$1:$XZ$1,0)),INDEX(HaverPull!$B:$XZ,MATCH(Calculations!GI$9,HaverPull!$B:$B,0),MATCH(Calculations!$B18,HaverPull!$B$1:$XZ$1,0)))</f>
        <v>88.6</v>
      </c>
      <c r="GK18">
        <f>IFERROR(INDEX(HaverPull!$B:$XZ,MATCH(Calculations!GK$9,HaverPull!$B:$B,0),MATCH(Calculations!$B18,HaverPull!$B$1:$XZ$1,0)),INDEX(HaverPull!$B:$XZ,MATCH(Calculations!GJ$9,HaverPull!$B:$B,0),MATCH(Calculations!$B18,HaverPull!$B$1:$XZ$1,0)))</f>
        <v>76.5</v>
      </c>
      <c r="GL18">
        <f>IFERROR(INDEX(HaverPull!$B:$XZ,MATCH(Calculations!GL$9,HaverPull!$B:$B,0),MATCH(Calculations!$B18,HaverPull!$B$1:$XZ$1,0)),INDEX(HaverPull!$B:$XZ,MATCH(Calculations!GK$9,HaverPull!$B:$B,0),MATCH(Calculations!$B18,HaverPull!$B$1:$XZ$1,0)))</f>
        <v>76.5</v>
      </c>
      <c r="GM18">
        <f>IFERROR(INDEX(HaverPull!$B:$XZ,MATCH(Calculations!GM$9,HaverPull!$B:$B,0),MATCH(Calculations!$B18,HaverPull!$B$1:$XZ$1,0)),INDEX(HaverPull!$B:$XZ,MATCH(Calculations!GL$9,HaverPull!$B:$B,0),MATCH(Calculations!$B18,HaverPull!$B$1:$XZ$1,0)))</f>
        <v>89.8</v>
      </c>
      <c r="GN18">
        <v>76.5</v>
      </c>
      <c r="GO18" t="e">
        <f>IFERROR(INDEX(HaverPull!$B:$XZ,MATCH(Calculations!GO$9,HaverPull!$B:$B,0),MATCH(Calculations!$B18,HaverPull!$B$1:$XZ$1,0)),INDEX(HaverPull!$B:$XZ,MATCH(Calculations!GN$9,HaverPull!$B:$B,0),MATCH(Calculations!$B18,HaverPull!$B$1:$XZ$1,0)))</f>
        <v>#N/A</v>
      </c>
      <c r="GP18" t="e">
        <f>IFERROR(INDEX(HaverPull!$B:$XZ,MATCH(Calculations!GP$9,HaverPull!$B:$B,0),MATCH(Calculations!$B18,HaverPull!$B$1:$XZ$1,0)),INDEX(HaverPull!$B:$XZ,MATCH(Calculations!GO$9,HaverPull!$B:$B,0),MATCH(Calculations!$B18,HaverPull!$B$1:$XZ$1,0)))</f>
        <v>#N/A</v>
      </c>
      <c r="GQ18" t="e">
        <f>IFERROR(INDEX(HaverPull!$B:$XZ,MATCH(Calculations!GQ$9,HaverPull!$B:$B,0),MATCH(Calculations!$B18,HaverPull!$B$1:$XZ$1,0)),INDEX(HaverPull!$B:$XZ,MATCH(Calculations!GP$9,HaverPull!$B:$B,0),MATCH(Calculations!$B18,HaverPull!$B$1:$XZ$1,0)))</f>
        <v>#N/A</v>
      </c>
      <c r="GR18" t="e">
        <f>IFERROR(INDEX(HaverPull!$B:$XZ,MATCH(Calculations!GR$9,HaverPull!$B:$B,0),MATCH(Calculations!$B18,HaverPull!$B$1:$XZ$1,0)),INDEX(HaverPull!$B:$XZ,MATCH(Calculations!GQ$9,HaverPull!$B:$B,0),MATCH(Calculations!$B18,HaverPull!$B$1:$XZ$1,0)))</f>
        <v>#N/A</v>
      </c>
      <c r="GS18" t="e">
        <f>IFERROR(INDEX(HaverPull!$B:$XZ,MATCH(Calculations!GS$9,HaverPull!$B:$B,0),MATCH(Calculations!$B18,HaverPull!$B$1:$XZ$1,0)),INDEX(HaverPull!$B:$XZ,MATCH(Calculations!GR$9,HaverPull!$B:$B,0),MATCH(Calculations!$B18,HaverPull!$B$1:$XZ$1,0)))</f>
        <v>#N/A</v>
      </c>
      <c r="GT18" t="e">
        <f>IFERROR(INDEX(HaverPull!$B:$XZ,MATCH(Calculations!GT$9,HaverPull!$B:$B,0),MATCH(Calculations!$B18,HaverPull!$B$1:$XZ$1,0)),INDEX(HaverPull!$B:$XZ,MATCH(Calculations!GS$9,HaverPull!$B:$B,0),MATCH(Calculations!$B18,HaverPull!$B$1:$XZ$1,0)))</f>
        <v>#N/A</v>
      </c>
      <c r="GU18" t="e">
        <f>IFERROR(INDEX(HaverPull!$B:$XZ,MATCH(Calculations!GU$9,HaverPull!$B:$B,0),MATCH(Calculations!$B18,HaverPull!$B$1:$XZ$1,0)),INDEX(HaverPull!$B:$XZ,MATCH(Calculations!GT$9,HaverPull!$B:$B,0),MATCH(Calculations!$B18,HaverPull!$B$1:$XZ$1,0)))</f>
        <v>#N/A</v>
      </c>
      <c r="GV18" t="e">
        <f>IFERROR(INDEX(HaverPull!$B:$XZ,MATCH(Calculations!GV$9,HaverPull!$B:$B,0),MATCH(Calculations!$B18,HaverPull!$B$1:$XZ$1,0)),INDEX(HaverPull!$B:$XZ,MATCH(Calculations!GU$9,HaverPull!$B:$B,0),MATCH(Calculations!$B18,HaverPull!$B$1:$XZ$1,0)))</f>
        <v>#N/A</v>
      </c>
    </row>
    <row r="19" spans="1:204" x14ac:dyDescent="0.25">
      <c r="A19" s="7" t="s">
        <v>183</v>
      </c>
      <c r="B19" s="8" t="s">
        <v>8</v>
      </c>
      <c r="C19" t="e">
        <f>INDEX(HaverPull!$B:$XZ,MATCH(Calculations!C$9,HaverPull!$B:$B,0),MATCH(Calculations!$B19,HaverPull!$B$1:$XZ$1,0))</f>
        <v>#N/A</v>
      </c>
      <c r="D19" t="e">
        <f>INDEX(HaverPull!$B:$XZ,MATCH(Calculations!D$9,HaverPull!$B:$B,0),MATCH(Calculations!$B19,HaverPull!$B$1:$XZ$1,0))</f>
        <v>#N/A</v>
      </c>
      <c r="E19" t="e">
        <f>INDEX(HaverPull!$B:$XZ,MATCH(Calculations!E$9,HaverPull!$B:$B,0),MATCH(Calculations!$B19,HaverPull!$B$1:$XZ$1,0))</f>
        <v>#N/A</v>
      </c>
      <c r="F19" t="e">
        <f>INDEX(HaverPull!$B:$XZ,MATCH(Calculations!F$9,HaverPull!$B:$B,0),MATCH(Calculations!$B19,HaverPull!$B$1:$XZ$1,0))</f>
        <v>#N/A</v>
      </c>
      <c r="G19" t="e">
        <f>INDEX(HaverPull!$B:$XZ,MATCH(Calculations!G$9,HaverPull!$B:$B,0),MATCH(Calculations!$B19,HaverPull!$B$1:$XZ$1,0))</f>
        <v>#N/A</v>
      </c>
      <c r="H19" t="e">
        <f>INDEX(HaverPull!$B:$XZ,MATCH(Calculations!H$9,HaverPull!$B:$B,0),MATCH(Calculations!$B19,HaverPull!$B$1:$XZ$1,0))</f>
        <v>#N/A</v>
      </c>
      <c r="I19" t="e">
        <f>INDEX(HaverPull!$B:$XZ,MATCH(Calculations!I$9,HaverPull!$B:$B,0),MATCH(Calculations!$B19,HaverPull!$B$1:$XZ$1,0))</f>
        <v>#N/A</v>
      </c>
      <c r="J19" t="e">
        <f>INDEX(HaverPull!$B:$XZ,MATCH(Calculations!J$9,HaverPull!$B:$B,0),MATCH(Calculations!$B19,HaverPull!$B$1:$XZ$1,0))</f>
        <v>#N/A</v>
      </c>
      <c r="K19" t="e">
        <f>INDEX(HaverPull!$B:$XZ,MATCH(Calculations!K$9,HaverPull!$B:$B,0),MATCH(Calculations!$B19,HaverPull!$B$1:$XZ$1,0))</f>
        <v>#N/A</v>
      </c>
      <c r="L19" t="e">
        <f>INDEX(HaverPull!$B:$XZ,MATCH(Calculations!L$9,HaverPull!$B:$B,0),MATCH(Calculations!$B19,HaverPull!$B$1:$XZ$1,0))</f>
        <v>#N/A</v>
      </c>
      <c r="M19" t="e">
        <f>INDEX(HaverPull!$B:$XZ,MATCH(Calculations!M$9,HaverPull!$B:$B,0),MATCH(Calculations!$B19,HaverPull!$B$1:$XZ$1,0))</f>
        <v>#N/A</v>
      </c>
      <c r="N19" t="e">
        <f>INDEX(HaverPull!$B:$XZ,MATCH(Calculations!N$9,HaverPull!$B:$B,0),MATCH(Calculations!$B19,HaverPull!$B$1:$XZ$1,0))</f>
        <v>#N/A</v>
      </c>
      <c r="O19" t="e">
        <f>INDEX(HaverPull!$B:$XZ,MATCH(Calculations!O$9,HaverPull!$B:$B,0),MATCH(Calculations!$B19,HaverPull!$B$1:$XZ$1,0))</f>
        <v>#N/A</v>
      </c>
      <c r="P19" t="e">
        <f>INDEX(HaverPull!$B:$XZ,MATCH(Calculations!P$9,HaverPull!$B:$B,0),MATCH(Calculations!$B19,HaverPull!$B$1:$XZ$1,0))</f>
        <v>#N/A</v>
      </c>
      <c r="Q19" t="e">
        <f>INDEX(HaverPull!$B:$XZ,MATCH(Calculations!Q$9,HaverPull!$B:$B,0),MATCH(Calculations!$B19,HaverPull!$B$1:$XZ$1,0))</f>
        <v>#N/A</v>
      </c>
      <c r="R19" t="e">
        <f>INDEX(HaverPull!$B:$XZ,MATCH(Calculations!R$9,HaverPull!$B:$B,0),MATCH(Calculations!$B19,HaverPull!$B$1:$XZ$1,0))</f>
        <v>#N/A</v>
      </c>
      <c r="S19" t="e">
        <f>INDEX(HaverPull!$B:$XZ,MATCH(Calculations!S$9,HaverPull!$B:$B,0),MATCH(Calculations!$B19,HaverPull!$B$1:$XZ$1,0))</f>
        <v>#N/A</v>
      </c>
      <c r="T19" t="e">
        <f>INDEX(HaverPull!$B:$XZ,MATCH(Calculations!T$9,HaverPull!$B:$B,0),MATCH(Calculations!$B19,HaverPull!$B$1:$XZ$1,0))</f>
        <v>#N/A</v>
      </c>
      <c r="U19" t="e">
        <f>INDEX(HaverPull!$B:$XZ,MATCH(Calculations!U$9,HaverPull!$B:$B,0),MATCH(Calculations!$B19,HaverPull!$B$1:$XZ$1,0))</f>
        <v>#N/A</v>
      </c>
      <c r="V19" t="e">
        <f>INDEX(HaverPull!$B:$XZ,MATCH(Calculations!V$9,HaverPull!$B:$B,0),MATCH(Calculations!$B19,HaverPull!$B$1:$XZ$1,0))</f>
        <v>#N/A</v>
      </c>
      <c r="W19" t="e">
        <f>INDEX(HaverPull!$B:$XZ,MATCH(Calculations!W$9,HaverPull!$B:$B,0),MATCH(Calculations!$B19,HaverPull!$B$1:$XZ$1,0))</f>
        <v>#N/A</v>
      </c>
      <c r="X19" t="e">
        <f>INDEX(HaverPull!$B:$XZ,MATCH(Calculations!X$9,HaverPull!$B:$B,0),MATCH(Calculations!$B19,HaverPull!$B$1:$XZ$1,0))</f>
        <v>#N/A</v>
      </c>
      <c r="Y19" t="e">
        <f>INDEX(HaverPull!$B:$XZ,MATCH(Calculations!Y$9,HaverPull!$B:$B,0),MATCH(Calculations!$B19,HaverPull!$B$1:$XZ$1,0))</f>
        <v>#N/A</v>
      </c>
      <c r="Z19" t="e">
        <f>INDEX(HaverPull!$B:$XZ,MATCH(Calculations!Z$9,HaverPull!$B:$B,0),MATCH(Calculations!$B19,HaverPull!$B$1:$XZ$1,0))</f>
        <v>#N/A</v>
      </c>
      <c r="AA19" t="e">
        <f>INDEX(HaverPull!$B:$XZ,MATCH(Calculations!AA$9,HaverPull!$B:$B,0),MATCH(Calculations!$B19,HaverPull!$B$1:$XZ$1,0))</f>
        <v>#N/A</v>
      </c>
      <c r="AB19" t="e">
        <f>INDEX(HaverPull!$B:$XZ,MATCH(Calculations!AB$9,HaverPull!$B:$B,0),MATCH(Calculations!$B19,HaverPull!$B$1:$XZ$1,0))</f>
        <v>#N/A</v>
      </c>
      <c r="AC19" t="e">
        <f>INDEX(HaverPull!$B:$XZ,MATCH(Calculations!AC$9,HaverPull!$B:$B,0),MATCH(Calculations!$B19,HaverPull!$B$1:$XZ$1,0))</f>
        <v>#N/A</v>
      </c>
      <c r="AD19" t="e">
        <f>INDEX(HaverPull!$B:$XZ,MATCH(Calculations!AD$9,HaverPull!$B:$B,0),MATCH(Calculations!$B19,HaverPull!$B$1:$XZ$1,0))</f>
        <v>#N/A</v>
      </c>
      <c r="AE19" t="e">
        <f>INDEX(HaverPull!$B:$XZ,MATCH(Calculations!AE$9,HaverPull!$B:$B,0),MATCH(Calculations!$B19,HaverPull!$B$1:$XZ$1,0))</f>
        <v>#N/A</v>
      </c>
      <c r="AF19" t="e">
        <f>INDEX(HaverPull!$B:$XZ,MATCH(Calculations!AF$9,HaverPull!$B:$B,0),MATCH(Calculations!$B19,HaverPull!$B$1:$XZ$1,0))</f>
        <v>#N/A</v>
      </c>
      <c r="AG19" t="e">
        <f>INDEX(HaverPull!$B:$XZ,MATCH(Calculations!AG$9,HaverPull!$B:$B,0),MATCH(Calculations!$B19,HaverPull!$B$1:$XZ$1,0))</f>
        <v>#N/A</v>
      </c>
      <c r="AH19" t="e">
        <f>INDEX(HaverPull!$B:$XZ,MATCH(Calculations!AH$9,HaverPull!$B:$B,0),MATCH(Calculations!$B19,HaverPull!$B$1:$XZ$1,0))</f>
        <v>#N/A</v>
      </c>
      <c r="AI19" t="e">
        <f>INDEX(HaverPull!$B:$XZ,MATCH(Calculations!AI$9,HaverPull!$B:$B,0),MATCH(Calculations!$B19,HaverPull!$B$1:$XZ$1,0))</f>
        <v>#N/A</v>
      </c>
      <c r="AJ19" t="e">
        <f>INDEX(HaverPull!$B:$XZ,MATCH(Calculations!AJ$9,HaverPull!$B:$B,0),MATCH(Calculations!$B19,HaverPull!$B$1:$XZ$1,0))</f>
        <v>#N/A</v>
      </c>
      <c r="AK19" t="e">
        <f>INDEX(HaverPull!$B:$XZ,MATCH(Calculations!AK$9,HaverPull!$B:$B,0),MATCH(Calculations!$B19,HaverPull!$B$1:$XZ$1,0))</f>
        <v>#N/A</v>
      </c>
      <c r="AL19" t="e">
        <f>INDEX(HaverPull!$B:$XZ,MATCH(Calculations!AL$9,HaverPull!$B:$B,0),MATCH(Calculations!$B19,HaverPull!$B$1:$XZ$1,0))</f>
        <v>#N/A</v>
      </c>
      <c r="AM19" t="e">
        <f>INDEX(HaverPull!$B:$XZ,MATCH(Calculations!AM$9,HaverPull!$B:$B,0),MATCH(Calculations!$B19,HaverPull!$B$1:$XZ$1,0))</f>
        <v>#N/A</v>
      </c>
      <c r="AN19" t="e">
        <f>INDEX(HaverPull!$B:$XZ,MATCH(Calculations!AN$9,HaverPull!$B:$B,0),MATCH(Calculations!$B19,HaverPull!$B$1:$XZ$1,0))</f>
        <v>#N/A</v>
      </c>
      <c r="AO19" t="e">
        <f>INDEX(HaverPull!$B:$XZ,MATCH(Calculations!AO$9,HaverPull!$B:$B,0),MATCH(Calculations!$B19,HaverPull!$B$1:$XZ$1,0))</f>
        <v>#N/A</v>
      </c>
      <c r="AP19" t="e">
        <f>INDEX(HaverPull!$B:$XZ,MATCH(Calculations!AP$9,HaverPull!$B:$B,0),MATCH(Calculations!$B19,HaverPull!$B$1:$XZ$1,0))</f>
        <v>#N/A</v>
      </c>
      <c r="AQ19" t="e">
        <f>INDEX(HaverPull!$B:$XZ,MATCH(Calculations!AQ$9,HaverPull!$B:$B,0),MATCH(Calculations!$B19,HaverPull!$B$1:$XZ$1,0))</f>
        <v>#N/A</v>
      </c>
      <c r="AR19" t="e">
        <f>INDEX(HaverPull!$B:$XZ,MATCH(Calculations!AR$9,HaverPull!$B:$B,0),MATCH(Calculations!$B19,HaverPull!$B$1:$XZ$1,0))</f>
        <v>#N/A</v>
      </c>
      <c r="AS19" t="e">
        <f>INDEX(HaverPull!$B:$XZ,MATCH(Calculations!AS$9,HaverPull!$B:$B,0),MATCH(Calculations!$B19,HaverPull!$B$1:$XZ$1,0))</f>
        <v>#N/A</v>
      </c>
      <c r="AT19" t="e">
        <f>INDEX(HaverPull!$B:$XZ,MATCH(Calculations!AT$9,HaverPull!$B:$B,0),MATCH(Calculations!$B19,HaverPull!$B$1:$XZ$1,0))</f>
        <v>#N/A</v>
      </c>
      <c r="AU19" t="e">
        <f>INDEX(HaverPull!$B:$XZ,MATCH(Calculations!AU$9,HaverPull!$B:$B,0),MATCH(Calculations!$B19,HaverPull!$B$1:$XZ$1,0))</f>
        <v>#N/A</v>
      </c>
      <c r="AV19" t="e">
        <f>INDEX(HaverPull!$B:$XZ,MATCH(Calculations!AV$9,HaverPull!$B:$B,0),MATCH(Calculations!$B19,HaverPull!$B$1:$XZ$1,0))</f>
        <v>#N/A</v>
      </c>
      <c r="AW19" t="e">
        <f>INDEX(HaverPull!$B:$XZ,MATCH(Calculations!AW$9,HaverPull!$B:$B,0),MATCH(Calculations!$B19,HaverPull!$B$1:$XZ$1,0))</f>
        <v>#N/A</v>
      </c>
      <c r="AX19" t="e">
        <f>INDEX(HaverPull!$B:$XZ,MATCH(Calculations!AX$9,HaverPull!$B:$B,0),MATCH(Calculations!$B19,HaverPull!$B$1:$XZ$1,0))</f>
        <v>#N/A</v>
      </c>
      <c r="AY19" t="e">
        <f>INDEX(HaverPull!$B:$XZ,MATCH(Calculations!AY$9,HaverPull!$B:$B,0),MATCH(Calculations!$B19,HaverPull!$B$1:$XZ$1,0))</f>
        <v>#N/A</v>
      </c>
      <c r="AZ19" t="e">
        <f>INDEX(HaverPull!$B:$XZ,MATCH(Calculations!AZ$9,HaverPull!$B:$B,0),MATCH(Calculations!$B19,HaverPull!$B$1:$XZ$1,0))</f>
        <v>#N/A</v>
      </c>
      <c r="BA19" t="e">
        <f>INDEX(HaverPull!$B:$XZ,MATCH(Calculations!BA$9,HaverPull!$B:$B,0),MATCH(Calculations!$B19,HaverPull!$B$1:$XZ$1,0))</f>
        <v>#N/A</v>
      </c>
      <c r="BB19" t="e">
        <f>INDEX(HaverPull!$B:$XZ,MATCH(Calculations!BB$9,HaverPull!$B:$B,0),MATCH(Calculations!$B19,HaverPull!$B$1:$XZ$1,0))</f>
        <v>#N/A</v>
      </c>
      <c r="BC19" t="e">
        <f>INDEX(HaverPull!$B:$XZ,MATCH(Calculations!BC$9,HaverPull!$B:$B,0),MATCH(Calculations!$B19,HaverPull!$B$1:$XZ$1,0))</f>
        <v>#N/A</v>
      </c>
      <c r="BD19" t="e">
        <f>INDEX(HaverPull!$B:$XZ,MATCH(Calculations!BD$9,HaverPull!$B:$B,0),MATCH(Calculations!$B19,HaverPull!$B$1:$XZ$1,0))</f>
        <v>#N/A</v>
      </c>
      <c r="BE19" t="e">
        <f>INDEX(HaverPull!$B:$XZ,MATCH(Calculations!BE$9,HaverPull!$B:$B,0),MATCH(Calculations!$B19,HaverPull!$B$1:$XZ$1,0))</f>
        <v>#N/A</v>
      </c>
      <c r="BF19" t="e">
        <f>INDEX(HaverPull!$B:$XZ,MATCH(Calculations!BF$9,HaverPull!$B:$B,0),MATCH(Calculations!$B19,HaverPull!$B$1:$XZ$1,0))</f>
        <v>#N/A</v>
      </c>
      <c r="BG19" t="e">
        <f>INDEX(HaverPull!$B:$XZ,MATCH(Calculations!BG$9,HaverPull!$B:$B,0),MATCH(Calculations!$B19,HaverPull!$B$1:$XZ$1,0))</f>
        <v>#N/A</v>
      </c>
      <c r="BH19" t="e">
        <f>INDEX(HaverPull!$B:$XZ,MATCH(Calculations!BH$9,HaverPull!$B:$B,0),MATCH(Calculations!$B19,HaverPull!$B$1:$XZ$1,0))</f>
        <v>#N/A</v>
      </c>
      <c r="BI19" t="e">
        <f>INDEX(HaverPull!$B:$XZ,MATCH(Calculations!BI$9,HaverPull!$B:$B,0),MATCH(Calculations!$B19,HaverPull!$B$1:$XZ$1,0))</f>
        <v>#N/A</v>
      </c>
      <c r="BJ19" t="e">
        <f>INDEX(HaverPull!$B:$XZ,MATCH(Calculations!BJ$9,HaverPull!$B:$B,0),MATCH(Calculations!$B19,HaverPull!$B$1:$XZ$1,0))</f>
        <v>#N/A</v>
      </c>
      <c r="BK19" t="e">
        <f>INDEX(HaverPull!$B:$XZ,MATCH(Calculations!BK$9,HaverPull!$B:$B,0),MATCH(Calculations!$B19,HaverPull!$B$1:$XZ$1,0))</f>
        <v>#N/A</v>
      </c>
      <c r="BL19" t="e">
        <f>INDEX(HaverPull!$B:$XZ,MATCH(Calculations!BL$9,HaverPull!$B:$B,0),MATCH(Calculations!$B19,HaverPull!$B$1:$XZ$1,0))</f>
        <v>#N/A</v>
      </c>
      <c r="BM19" t="e">
        <f>INDEX(HaverPull!$B:$XZ,MATCH(Calculations!BM$9,HaverPull!$B:$B,0),MATCH(Calculations!$B19,HaverPull!$B$1:$XZ$1,0))</f>
        <v>#N/A</v>
      </c>
      <c r="BN19" t="e">
        <f>INDEX(HaverPull!$B:$XZ,MATCH(Calculations!BN$9,HaverPull!$B:$B,0),MATCH(Calculations!$B19,HaverPull!$B$1:$XZ$1,0))</f>
        <v>#N/A</v>
      </c>
      <c r="BO19" t="e">
        <f>INDEX(HaverPull!$B:$XZ,MATCH(Calculations!BO$9,HaverPull!$B:$B,0),MATCH(Calculations!$B19,HaverPull!$B$1:$XZ$1,0))</f>
        <v>#N/A</v>
      </c>
      <c r="BP19" t="e">
        <f>INDEX(HaverPull!$B:$XZ,MATCH(Calculations!BP$9,HaverPull!$B:$B,0),MATCH(Calculations!$B19,HaverPull!$B$1:$XZ$1,0))</f>
        <v>#N/A</v>
      </c>
      <c r="BQ19" t="e">
        <f>INDEX(HaverPull!$B:$XZ,MATCH(Calculations!BQ$9,HaverPull!$B:$B,0),MATCH(Calculations!$B19,HaverPull!$B$1:$XZ$1,0))</f>
        <v>#N/A</v>
      </c>
      <c r="BR19" t="e">
        <f>INDEX(HaverPull!$B:$XZ,MATCH(Calculations!BR$9,HaverPull!$B:$B,0),MATCH(Calculations!$B19,HaverPull!$B$1:$XZ$1,0))</f>
        <v>#N/A</v>
      </c>
      <c r="BS19" t="e">
        <f>INDEX(HaverPull!$B:$XZ,MATCH(Calculations!BS$9,HaverPull!$B:$B,0),MATCH(Calculations!$B19,HaverPull!$B$1:$XZ$1,0))</f>
        <v>#N/A</v>
      </c>
      <c r="BT19" t="e">
        <f>INDEX(HaverPull!$B:$XZ,MATCH(Calculations!BT$9,HaverPull!$B:$B,0),MATCH(Calculations!$B19,HaverPull!$B$1:$XZ$1,0))</f>
        <v>#N/A</v>
      </c>
      <c r="BU19" t="e">
        <f>INDEX(HaverPull!$B:$XZ,MATCH(Calculations!BU$9,HaverPull!$B:$B,0),MATCH(Calculations!$B19,HaverPull!$B$1:$XZ$1,0))</f>
        <v>#N/A</v>
      </c>
      <c r="BV19" t="e">
        <f>INDEX(HaverPull!$B:$XZ,MATCH(Calculations!BV$9,HaverPull!$B:$B,0),MATCH(Calculations!$B19,HaverPull!$B$1:$XZ$1,0))</f>
        <v>#N/A</v>
      </c>
      <c r="BW19" t="e">
        <f>INDEX(HaverPull!$B:$XZ,MATCH(Calculations!BW$9,HaverPull!$B:$B,0),MATCH(Calculations!$B19,HaverPull!$B$1:$XZ$1,0))</f>
        <v>#N/A</v>
      </c>
      <c r="BX19" t="e">
        <f>INDEX(HaverPull!$B:$XZ,MATCH(Calculations!BX$9,HaverPull!$B:$B,0),MATCH(Calculations!$B19,HaverPull!$B$1:$XZ$1,0))</f>
        <v>#N/A</v>
      </c>
      <c r="BY19" t="e">
        <f>INDEX(HaverPull!$B:$XZ,MATCH(Calculations!BY$9,HaverPull!$B:$B,0),MATCH(Calculations!$B19,HaverPull!$B$1:$XZ$1,0))</f>
        <v>#N/A</v>
      </c>
      <c r="BZ19" t="e">
        <f>INDEX(HaverPull!$B:$XZ,MATCH(Calculations!BZ$9,HaverPull!$B:$B,0),MATCH(Calculations!$B19,HaverPull!$B$1:$XZ$1,0))</f>
        <v>#N/A</v>
      </c>
      <c r="CA19" t="e">
        <f>INDEX(HaverPull!$B:$XZ,MATCH(Calculations!CA$9,HaverPull!$B:$B,0),MATCH(Calculations!$B19,HaverPull!$B$1:$XZ$1,0))</f>
        <v>#N/A</v>
      </c>
      <c r="CB19" t="e">
        <f>INDEX(HaverPull!$B:$XZ,MATCH(Calculations!CB$9,HaverPull!$B:$B,0),MATCH(Calculations!$B19,HaverPull!$B$1:$XZ$1,0))</f>
        <v>#N/A</v>
      </c>
      <c r="CC19" t="e">
        <f>INDEX(HaverPull!$B:$XZ,MATCH(Calculations!CC$9,HaverPull!$B:$B,0),MATCH(Calculations!$B19,HaverPull!$B$1:$XZ$1,0))</f>
        <v>#N/A</v>
      </c>
      <c r="CD19" t="e">
        <f>INDEX(HaverPull!$B:$XZ,MATCH(Calculations!CD$9,HaverPull!$B:$B,0),MATCH(Calculations!$B19,HaverPull!$B$1:$XZ$1,0))</f>
        <v>#N/A</v>
      </c>
      <c r="CE19" t="e">
        <f>INDEX(HaverPull!$B:$XZ,MATCH(Calculations!CE$9,HaverPull!$B:$B,0),MATCH(Calculations!$B19,HaverPull!$B$1:$XZ$1,0))</f>
        <v>#N/A</v>
      </c>
      <c r="CF19" t="e">
        <f>INDEX(HaverPull!$B:$XZ,MATCH(Calculations!CF$9,HaverPull!$B:$B,0),MATCH(Calculations!$B19,HaverPull!$B$1:$XZ$1,0))</f>
        <v>#N/A</v>
      </c>
      <c r="CG19" t="e">
        <f>INDEX(HaverPull!$B:$XZ,MATCH(Calculations!CG$9,HaverPull!$B:$B,0),MATCH(Calculations!$B19,HaverPull!$B$1:$XZ$1,0))</f>
        <v>#N/A</v>
      </c>
      <c r="CH19" t="e">
        <f>INDEX(HaverPull!$B:$XZ,MATCH(Calculations!CH$9,HaverPull!$B:$B,0),MATCH(Calculations!$B19,HaverPull!$B$1:$XZ$1,0))</f>
        <v>#N/A</v>
      </c>
      <c r="CI19" t="e">
        <f>INDEX(HaverPull!$B:$XZ,MATCH(Calculations!CI$9,HaverPull!$B:$B,0),MATCH(Calculations!$B19,HaverPull!$B$1:$XZ$1,0))</f>
        <v>#N/A</v>
      </c>
      <c r="CJ19" t="e">
        <f>INDEX(HaverPull!$B:$XZ,MATCH(Calculations!CJ$9,HaverPull!$B:$B,0),MATCH(Calculations!$B19,HaverPull!$B$1:$XZ$1,0))</f>
        <v>#N/A</v>
      </c>
      <c r="CK19" t="e">
        <f>INDEX(HaverPull!$B:$XZ,MATCH(Calculations!CK$9,HaverPull!$B:$B,0),MATCH(Calculations!$B19,HaverPull!$B$1:$XZ$1,0))</f>
        <v>#N/A</v>
      </c>
      <c r="CL19" t="e">
        <f>INDEX(HaverPull!$B:$XZ,MATCH(Calculations!CL$9,HaverPull!$B:$B,0),MATCH(Calculations!$B19,HaverPull!$B$1:$XZ$1,0))</f>
        <v>#N/A</v>
      </c>
      <c r="CM19" t="e">
        <f>INDEX(HaverPull!$B:$XZ,MATCH(Calculations!CM$9,HaverPull!$B:$B,0),MATCH(Calculations!$B19,HaverPull!$B$1:$XZ$1,0))</f>
        <v>#N/A</v>
      </c>
      <c r="CN19" t="e">
        <f>INDEX(HaverPull!$B:$XZ,MATCH(Calculations!CN$9,HaverPull!$B:$B,0),MATCH(Calculations!$B19,HaverPull!$B$1:$XZ$1,0))</f>
        <v>#N/A</v>
      </c>
      <c r="CO19" t="e">
        <f>INDEX(HaverPull!$B:$XZ,MATCH(Calculations!CO$9,HaverPull!$B:$B,0),MATCH(Calculations!$B19,HaverPull!$B$1:$XZ$1,0))</f>
        <v>#N/A</v>
      </c>
      <c r="CP19" t="e">
        <f>INDEX(HaverPull!$B:$XZ,MATCH(Calculations!CP$9,HaverPull!$B:$B,0),MATCH(Calculations!$B19,HaverPull!$B$1:$XZ$1,0))</f>
        <v>#N/A</v>
      </c>
      <c r="CQ19" t="e">
        <f>INDEX(HaverPull!$B:$XZ,MATCH(Calculations!CQ$9,HaverPull!$B:$B,0),MATCH(Calculations!$B19,HaverPull!$B$1:$XZ$1,0))</f>
        <v>#N/A</v>
      </c>
      <c r="CR19" t="e">
        <f>INDEX(HaverPull!$B:$XZ,MATCH(Calculations!CR$9,HaverPull!$B:$B,0),MATCH(Calculations!$B19,HaverPull!$B$1:$XZ$1,0))</f>
        <v>#N/A</v>
      </c>
      <c r="CS19" t="e">
        <f>INDEX(HaverPull!$B:$XZ,MATCH(Calculations!CS$9,HaverPull!$B:$B,0),MATCH(Calculations!$B19,HaverPull!$B$1:$XZ$1,0))</f>
        <v>#N/A</v>
      </c>
      <c r="CT19" t="e">
        <f>INDEX(HaverPull!$B:$XZ,MATCH(Calculations!CT$9,HaverPull!$B:$B,0),MATCH(Calculations!$B19,HaverPull!$B$1:$XZ$1,0))</f>
        <v>#N/A</v>
      </c>
      <c r="CU19" t="e">
        <f>INDEX(HaverPull!$B:$XZ,MATCH(Calculations!CU$9,HaverPull!$B:$B,0),MATCH(Calculations!$B19,HaverPull!$B$1:$XZ$1,0))</f>
        <v>#N/A</v>
      </c>
      <c r="CV19" t="e">
        <f>INDEX(HaverPull!$B:$XZ,MATCH(Calculations!CV$9,HaverPull!$B:$B,0),MATCH(Calculations!$B19,HaverPull!$B$1:$XZ$1,0))</f>
        <v>#N/A</v>
      </c>
      <c r="CW19" t="e">
        <f>INDEX(HaverPull!$B:$XZ,MATCH(Calculations!CW$9,HaverPull!$B:$B,0),MATCH(Calculations!$B19,HaverPull!$B$1:$XZ$1,0))</f>
        <v>#N/A</v>
      </c>
      <c r="CX19" t="e">
        <f>INDEX(HaverPull!$B:$XZ,MATCH(Calculations!CX$9,HaverPull!$B:$B,0),MATCH(Calculations!$B19,HaverPull!$B$1:$XZ$1,0))</f>
        <v>#N/A</v>
      </c>
      <c r="CY19" t="e">
        <f>INDEX(HaverPull!$B:$XZ,MATCH(Calculations!CY$9,HaverPull!$B:$B,0),MATCH(Calculations!$B19,HaverPull!$B$1:$XZ$1,0))</f>
        <v>#N/A</v>
      </c>
      <c r="CZ19" t="e">
        <f>INDEX(HaverPull!$B:$XZ,MATCH(Calculations!CZ$9,HaverPull!$B:$B,0),MATCH(Calculations!$B19,HaverPull!$B$1:$XZ$1,0))</f>
        <v>#N/A</v>
      </c>
      <c r="DA19" t="e">
        <f>INDEX(HaverPull!$B:$XZ,MATCH(Calculations!DA$9,HaverPull!$B:$B,0),MATCH(Calculations!$B19,HaverPull!$B$1:$XZ$1,0))</f>
        <v>#N/A</v>
      </c>
      <c r="DB19" t="e">
        <f>INDEX(HaverPull!$B:$XZ,MATCH(Calculations!DB$9,HaverPull!$B:$B,0),MATCH(Calculations!$B19,HaverPull!$B$1:$XZ$1,0))</f>
        <v>#N/A</v>
      </c>
      <c r="DC19" t="e">
        <f>INDEX(HaverPull!$B:$XZ,MATCH(Calculations!DC$9,HaverPull!$B:$B,0),MATCH(Calculations!$B19,HaverPull!$B$1:$XZ$1,0))</f>
        <v>#N/A</v>
      </c>
      <c r="DD19" t="e">
        <f>INDEX(HaverPull!$B:$XZ,MATCH(Calculations!DD$9,HaverPull!$B:$B,0),MATCH(Calculations!$B19,HaverPull!$B$1:$XZ$1,0))</f>
        <v>#N/A</v>
      </c>
      <c r="DE19" t="e">
        <f>INDEX(HaverPull!$B:$XZ,MATCH(Calculations!DE$9,HaverPull!$B:$B,0),MATCH(Calculations!$B19,HaverPull!$B$1:$XZ$1,0))</f>
        <v>#N/A</v>
      </c>
      <c r="DF19" t="e">
        <f>INDEX(HaverPull!$B:$XZ,MATCH(Calculations!DF$9,HaverPull!$B:$B,0),MATCH(Calculations!$B19,HaverPull!$B$1:$XZ$1,0))</f>
        <v>#N/A</v>
      </c>
      <c r="DG19" t="e">
        <f>INDEX(HaverPull!$B:$XZ,MATCH(Calculations!DG$9,HaverPull!$B:$B,0),MATCH(Calculations!$B19,HaverPull!$B$1:$XZ$1,0))</f>
        <v>#N/A</v>
      </c>
      <c r="DH19" t="e">
        <f>INDEX(HaverPull!$B:$XZ,MATCH(Calculations!DH$9,HaverPull!$B:$B,0),MATCH(Calculations!$B19,HaverPull!$B$1:$XZ$1,0))</f>
        <v>#N/A</v>
      </c>
      <c r="DI19" t="e">
        <f>INDEX(HaverPull!$B:$XZ,MATCH(Calculations!DI$9,HaverPull!$B:$B,0),MATCH(Calculations!$B19,HaverPull!$B$1:$XZ$1,0))</f>
        <v>#N/A</v>
      </c>
      <c r="DJ19" t="e">
        <f>INDEX(HaverPull!$B:$XZ,MATCH(Calculations!DJ$9,HaverPull!$B:$B,0),MATCH(Calculations!$B19,HaverPull!$B$1:$XZ$1,0))</f>
        <v>#N/A</v>
      </c>
      <c r="DK19" t="e">
        <f>INDEX(HaverPull!$B:$XZ,MATCH(Calculations!DK$9,HaverPull!$B:$B,0),MATCH(Calculations!$B19,HaverPull!$B$1:$XZ$1,0))</f>
        <v>#N/A</v>
      </c>
      <c r="DL19" t="e">
        <f>INDEX(HaverPull!$B:$XZ,MATCH(Calculations!DL$9,HaverPull!$B:$B,0),MATCH(Calculations!$B19,HaverPull!$B$1:$XZ$1,0))</f>
        <v>#N/A</v>
      </c>
      <c r="DM19" t="e">
        <f>INDEX(HaverPull!$B:$XZ,MATCH(Calculations!DM$9,HaverPull!$B:$B,0),MATCH(Calculations!$B19,HaverPull!$B$1:$XZ$1,0))</f>
        <v>#N/A</v>
      </c>
      <c r="DN19" t="e">
        <f>INDEX(HaverPull!$B:$XZ,MATCH(Calculations!DN$9,HaverPull!$B:$B,0),MATCH(Calculations!$B19,HaverPull!$B$1:$XZ$1,0))</f>
        <v>#N/A</v>
      </c>
      <c r="DO19" t="e">
        <f>INDEX(HaverPull!$B:$XZ,MATCH(Calculations!DO$9,HaverPull!$B:$B,0),MATCH(Calculations!$B19,HaverPull!$B$1:$XZ$1,0))</f>
        <v>#N/A</v>
      </c>
      <c r="DP19" t="e">
        <f>INDEX(HaverPull!$B:$XZ,MATCH(Calculations!DP$9,HaverPull!$B:$B,0),MATCH(Calculations!$B19,HaverPull!$B$1:$XZ$1,0))</f>
        <v>#N/A</v>
      </c>
      <c r="DQ19" t="e">
        <f>INDEX(HaverPull!$B:$XZ,MATCH(Calculations!DQ$9,HaverPull!$B:$B,0),MATCH(Calculations!$B19,HaverPull!$B$1:$XZ$1,0))</f>
        <v>#N/A</v>
      </c>
      <c r="DR19" t="e">
        <f>INDEX(HaverPull!$B:$XZ,MATCH(Calculations!DR$9,HaverPull!$B:$B,0),MATCH(Calculations!$B19,HaverPull!$B$1:$XZ$1,0))</f>
        <v>#N/A</v>
      </c>
      <c r="DS19" t="e">
        <f>INDEX(HaverPull!$B:$XZ,MATCH(Calculations!DS$9,HaverPull!$B:$B,0),MATCH(Calculations!$B19,HaverPull!$B$1:$XZ$1,0))</f>
        <v>#N/A</v>
      </c>
      <c r="DT19" t="e">
        <f>INDEX(HaverPull!$B:$XZ,MATCH(Calculations!DT$9,HaverPull!$B:$B,0),MATCH(Calculations!$B19,HaverPull!$B$1:$XZ$1,0))</f>
        <v>#N/A</v>
      </c>
      <c r="DU19" t="e">
        <f>INDEX(HaverPull!$B:$XZ,MATCH(Calculations!DU$9,HaverPull!$B:$B,0),MATCH(Calculations!$B19,HaverPull!$B$1:$XZ$1,0))</f>
        <v>#N/A</v>
      </c>
      <c r="DV19" t="e">
        <f>INDEX(HaverPull!$B:$XZ,MATCH(Calculations!DV$9,HaverPull!$B:$B,0),MATCH(Calculations!$B19,HaverPull!$B$1:$XZ$1,0))</f>
        <v>#N/A</v>
      </c>
      <c r="DW19" t="e">
        <f>INDEX(HaverPull!$B:$XZ,MATCH(Calculations!DW$9,HaverPull!$B:$B,0),MATCH(Calculations!$B19,HaverPull!$B$1:$XZ$1,0))</f>
        <v>#N/A</v>
      </c>
      <c r="DX19" t="e">
        <f>INDEX(HaverPull!$B:$XZ,MATCH(Calculations!DX$9,HaverPull!$B:$B,0),MATCH(Calculations!$B19,HaverPull!$B$1:$XZ$1,0))</f>
        <v>#N/A</v>
      </c>
      <c r="DY19" t="e">
        <f>INDEX(HaverPull!$B:$XZ,MATCH(Calculations!DY$9,HaverPull!$B:$B,0),MATCH(Calculations!$B19,HaverPull!$B$1:$XZ$1,0))</f>
        <v>#N/A</v>
      </c>
      <c r="DZ19" t="e">
        <f>INDEX(HaverPull!$B:$XZ,MATCH(Calculations!DZ$9,HaverPull!$B:$B,0),MATCH(Calculations!$B19,HaverPull!$B$1:$XZ$1,0))</f>
        <v>#N/A</v>
      </c>
      <c r="EA19" t="e">
        <f>INDEX(HaverPull!$B:$XZ,MATCH(Calculations!EA$9,HaverPull!$B:$B,0),MATCH(Calculations!$B19,HaverPull!$B$1:$XZ$1,0))</f>
        <v>#N/A</v>
      </c>
      <c r="EB19" t="e">
        <f>INDEX(HaverPull!$B:$XZ,MATCH(Calculations!EB$9,HaverPull!$B:$B,0),MATCH(Calculations!$B19,HaverPull!$B$1:$XZ$1,0))</f>
        <v>#N/A</v>
      </c>
      <c r="EC19" t="e">
        <f>INDEX(HaverPull!$B:$XZ,MATCH(Calculations!EC$9,HaverPull!$B:$B,0),MATCH(Calculations!$B19,HaverPull!$B$1:$XZ$1,0))</f>
        <v>#N/A</v>
      </c>
      <c r="ED19" t="e">
        <f>INDEX(HaverPull!$B:$XZ,MATCH(Calculations!ED$9,HaverPull!$B:$B,0),MATCH(Calculations!$B19,HaverPull!$B$1:$XZ$1,0))</f>
        <v>#N/A</v>
      </c>
      <c r="EE19" t="e">
        <f>INDEX(HaverPull!$B:$XZ,MATCH(Calculations!EE$9,HaverPull!$B:$B,0),MATCH(Calculations!$B19,HaverPull!$B$1:$XZ$1,0))</f>
        <v>#N/A</v>
      </c>
      <c r="EF19" t="e">
        <f>INDEX(HaverPull!$B:$XZ,MATCH(Calculations!EF$9,HaverPull!$B:$B,0),MATCH(Calculations!$B19,HaverPull!$B$1:$XZ$1,0))</f>
        <v>#N/A</v>
      </c>
      <c r="EG19" t="e">
        <f>INDEX(HaverPull!$B:$XZ,MATCH(Calculations!EG$9,HaverPull!$B:$B,0),MATCH(Calculations!$B19,HaverPull!$B$1:$XZ$1,0))</f>
        <v>#N/A</v>
      </c>
      <c r="EH19" t="e">
        <f>INDEX(HaverPull!$B:$XZ,MATCH(Calculations!EH$9,HaverPull!$B:$B,0),MATCH(Calculations!$B19,HaverPull!$B$1:$XZ$1,0))</f>
        <v>#N/A</v>
      </c>
      <c r="EI19" t="e">
        <f>INDEX(HaverPull!$B:$XZ,MATCH(Calculations!EI$9,HaverPull!$B:$B,0),MATCH(Calculations!$B19,HaverPull!$B$1:$XZ$1,0))</f>
        <v>#N/A</v>
      </c>
      <c r="EJ19" t="e">
        <f>INDEX(HaverPull!$B:$XZ,MATCH(Calculations!EJ$9,HaverPull!$B:$B,0),MATCH(Calculations!$B19,HaverPull!$B$1:$XZ$1,0))</f>
        <v>#N/A</v>
      </c>
      <c r="EK19" t="e">
        <f>INDEX(HaverPull!$B:$XZ,MATCH(Calculations!EK$9,HaverPull!$B:$B,0),MATCH(Calculations!$B19,HaverPull!$B$1:$XZ$1,0))</f>
        <v>#N/A</v>
      </c>
      <c r="EL19" t="e">
        <f>INDEX(HaverPull!$B:$XZ,MATCH(Calculations!EL$9,HaverPull!$B:$B,0),MATCH(Calculations!$B19,HaverPull!$B$1:$XZ$1,0))</f>
        <v>#N/A</v>
      </c>
      <c r="EM19" t="e">
        <f>INDEX(HaverPull!$B:$XZ,MATCH(Calculations!EM$9,HaverPull!$B:$B,0),MATCH(Calculations!$B19,HaverPull!$B$1:$XZ$1,0))</f>
        <v>#N/A</v>
      </c>
      <c r="EN19" t="e">
        <f>INDEX(HaverPull!$B:$XZ,MATCH(Calculations!EN$9,HaverPull!$B:$B,0),MATCH(Calculations!$B19,HaverPull!$B$1:$XZ$1,0))</f>
        <v>#N/A</v>
      </c>
      <c r="EO19" t="e">
        <f>INDEX(HaverPull!$B:$XZ,MATCH(Calculations!EO$9,HaverPull!$B:$B,0),MATCH(Calculations!$B19,HaverPull!$B$1:$XZ$1,0))</f>
        <v>#N/A</v>
      </c>
      <c r="EP19" t="e">
        <f>INDEX(HaverPull!$B:$XZ,MATCH(Calculations!EP$9,HaverPull!$B:$B,0),MATCH(Calculations!$B19,HaverPull!$B$1:$XZ$1,0))</f>
        <v>#N/A</v>
      </c>
      <c r="EQ19" t="e">
        <f>INDEX(HaverPull!$B:$XZ,MATCH(Calculations!EQ$9,HaverPull!$B:$B,0),MATCH(Calculations!$B19,HaverPull!$B$1:$XZ$1,0))</f>
        <v>#N/A</v>
      </c>
      <c r="ER19" t="e">
        <f>INDEX(HaverPull!$B:$XZ,MATCH(Calculations!ER$9,HaverPull!$B:$B,0),MATCH(Calculations!$B19,HaverPull!$B$1:$XZ$1,0))</f>
        <v>#N/A</v>
      </c>
      <c r="ES19" t="e">
        <f>INDEX(HaverPull!$B:$XZ,MATCH(Calculations!ES$9,HaverPull!$B:$B,0),MATCH(Calculations!$B19,HaverPull!$B$1:$XZ$1,0))</f>
        <v>#N/A</v>
      </c>
      <c r="ET19" t="e">
        <f>INDEX(HaverPull!$B:$XZ,MATCH(Calculations!ET$9,HaverPull!$B:$B,0),MATCH(Calculations!$B19,HaverPull!$B$1:$XZ$1,0))</f>
        <v>#N/A</v>
      </c>
      <c r="EU19" t="e">
        <f>INDEX(HaverPull!$B:$XZ,MATCH(Calculations!EU$9,HaverPull!$B:$B,0),MATCH(Calculations!$B19,HaverPull!$B$1:$XZ$1,0))</f>
        <v>#N/A</v>
      </c>
      <c r="EV19" t="e">
        <f>INDEX(HaverPull!$B:$XZ,MATCH(Calculations!EV$9,HaverPull!$B:$B,0),MATCH(Calculations!$B19,HaverPull!$B$1:$XZ$1,0))</f>
        <v>#N/A</v>
      </c>
      <c r="EW19" t="e">
        <f>INDEX(HaverPull!$B:$XZ,MATCH(Calculations!EW$9,HaverPull!$B:$B,0),MATCH(Calculations!$B19,HaverPull!$B$1:$XZ$1,0))</f>
        <v>#N/A</v>
      </c>
      <c r="EX19" t="e">
        <f>INDEX(HaverPull!$B:$XZ,MATCH(Calculations!EX$9,HaverPull!$B:$B,0),MATCH(Calculations!$B19,HaverPull!$B$1:$XZ$1,0))</f>
        <v>#N/A</v>
      </c>
      <c r="EY19" t="e">
        <f>INDEX(HaverPull!$B:$XZ,MATCH(Calculations!EY$9,HaverPull!$B:$B,0),MATCH(Calculations!$B19,HaverPull!$B$1:$XZ$1,0))</f>
        <v>#N/A</v>
      </c>
      <c r="EZ19" t="e">
        <f>INDEX(HaverPull!$B:$XZ,MATCH(Calculations!EZ$9,HaverPull!$B:$B,0),MATCH(Calculations!$B19,HaverPull!$B$1:$XZ$1,0))</f>
        <v>#N/A</v>
      </c>
      <c r="FA19" t="e">
        <f>INDEX(HaverPull!$B:$XZ,MATCH(Calculations!FA$9,HaverPull!$B:$B,0),MATCH(Calculations!$B19,HaverPull!$B$1:$XZ$1,0))</f>
        <v>#N/A</v>
      </c>
      <c r="FB19" t="e">
        <f>INDEX(HaverPull!$B:$XZ,MATCH(Calculations!FB$9,HaverPull!$B:$B,0),MATCH(Calculations!$B19,HaverPull!$B$1:$XZ$1,0))</f>
        <v>#N/A</v>
      </c>
      <c r="FC19" t="e">
        <f>INDEX(HaverPull!$B:$XZ,MATCH(Calculations!FC$9,HaverPull!$B:$B,0),MATCH(Calculations!$B19,HaverPull!$B$1:$XZ$1,0))</f>
        <v>#N/A</v>
      </c>
      <c r="FD19" t="e">
        <f>INDEX(HaverPull!$B:$XZ,MATCH(Calculations!FD$9,HaverPull!$B:$B,0),MATCH(Calculations!$B19,HaverPull!$B$1:$XZ$1,0))</f>
        <v>#N/A</v>
      </c>
      <c r="FE19" t="e">
        <f>INDEX(HaverPull!$B:$XZ,MATCH(Calculations!FE$9,HaverPull!$B:$B,0),MATCH(Calculations!$B19,HaverPull!$B$1:$XZ$1,0))</f>
        <v>#N/A</v>
      </c>
      <c r="FF19" t="e">
        <f>INDEX(HaverPull!$B:$XZ,MATCH(Calculations!FF$9,HaverPull!$B:$B,0),MATCH(Calculations!$B19,HaverPull!$B$1:$XZ$1,0))</f>
        <v>#N/A</v>
      </c>
      <c r="FG19" t="e">
        <f>INDEX(HaverPull!$B:$XZ,MATCH(Calculations!FG$9,HaverPull!$B:$B,0),MATCH(Calculations!$B19,HaverPull!$B$1:$XZ$1,0))</f>
        <v>#N/A</v>
      </c>
      <c r="FH19" t="e">
        <f>INDEX(HaverPull!$B:$XZ,MATCH(Calculations!FH$9,HaverPull!$B:$B,0),MATCH(Calculations!$B19,HaverPull!$B$1:$XZ$1,0))</f>
        <v>#N/A</v>
      </c>
      <c r="FI19" t="e">
        <f>INDEX(HaverPull!$B:$XZ,MATCH(Calculations!FI$9,HaverPull!$B:$B,0),MATCH(Calculations!$B19,HaverPull!$B$1:$XZ$1,0))</f>
        <v>#N/A</v>
      </c>
      <c r="FJ19" t="e">
        <f>INDEX(HaverPull!$B:$XZ,MATCH(Calculations!FJ$9,HaverPull!$B:$B,0),MATCH(Calculations!$B19,HaverPull!$B$1:$XZ$1,0))</f>
        <v>#N/A</v>
      </c>
      <c r="FK19" t="e">
        <f>INDEX(HaverPull!$B:$XZ,MATCH(Calculations!FK$9,HaverPull!$B:$B,0),MATCH(Calculations!$B19,HaverPull!$B$1:$XZ$1,0))</f>
        <v>#N/A</v>
      </c>
      <c r="FL19" t="e">
        <f>INDEX(HaverPull!$B:$XZ,MATCH(Calculations!FL$9,HaverPull!$B:$B,0),MATCH(Calculations!$B19,HaverPull!$B$1:$XZ$1,0))</f>
        <v>#N/A</v>
      </c>
      <c r="FM19" t="e">
        <f>INDEX(HaverPull!$B:$XZ,MATCH(Calculations!FM$9,HaverPull!$B:$B,0),MATCH(Calculations!$B19,HaverPull!$B$1:$XZ$1,0))</f>
        <v>#N/A</v>
      </c>
      <c r="FN19" t="e">
        <f>INDEX(HaverPull!$B:$XZ,MATCH(Calculations!FN$9,HaverPull!$B:$B,0),MATCH(Calculations!$B19,HaverPull!$B$1:$XZ$1,0))</f>
        <v>#N/A</v>
      </c>
      <c r="FO19" t="e">
        <f>INDEX(HaverPull!$B:$XZ,MATCH(Calculations!FO$9,HaverPull!$B:$B,0),MATCH(Calculations!$B19,HaverPull!$B$1:$XZ$1,0))</f>
        <v>#N/A</v>
      </c>
      <c r="FP19" t="e">
        <f>INDEX(HaverPull!$B:$XZ,MATCH(Calculations!FP$9,HaverPull!$B:$B,0),MATCH(Calculations!$B19,HaverPull!$B$1:$XZ$1,0))</f>
        <v>#N/A</v>
      </c>
      <c r="FQ19" t="e">
        <f>INDEX(HaverPull!$B:$XZ,MATCH(Calculations!FQ$9,HaverPull!$B:$B,0),MATCH(Calculations!$B19,HaverPull!$B$1:$XZ$1,0))</f>
        <v>#N/A</v>
      </c>
      <c r="FR19" t="e">
        <f>INDEX(HaverPull!$B:$XZ,MATCH(Calculations!FR$9,HaverPull!$B:$B,0),MATCH(Calculations!$B19,HaverPull!$B$1:$XZ$1,0))</f>
        <v>#N/A</v>
      </c>
      <c r="FS19" t="e">
        <f>INDEX(HaverPull!$B:$XZ,MATCH(Calculations!FS$9,HaverPull!$B:$B,0),MATCH(Calculations!$B19,HaverPull!$B$1:$XZ$1,0))</f>
        <v>#N/A</v>
      </c>
      <c r="FT19" t="e">
        <f>INDEX(HaverPull!$B:$XZ,MATCH(Calculations!FT$9,HaverPull!$B:$B,0),MATCH(Calculations!$B19,HaverPull!$B$1:$XZ$1,0))</f>
        <v>#N/A</v>
      </c>
      <c r="FU19" t="e">
        <f>INDEX(HaverPull!$B:$XZ,MATCH(Calculations!FU$9,HaverPull!$B:$B,0),MATCH(Calculations!$B19,HaverPull!$B$1:$XZ$1,0))</f>
        <v>#N/A</v>
      </c>
      <c r="FV19" t="e">
        <f>INDEX(HaverPull!$B:$XZ,MATCH(Calculations!FV$9,HaverPull!$B:$B,0),MATCH(Calculations!$B19,HaverPull!$B$1:$XZ$1,0))</f>
        <v>#N/A</v>
      </c>
      <c r="FW19" t="e">
        <f>INDEX(HaverPull!$B:$XZ,MATCH(Calculations!FW$9,HaverPull!$B:$B,0),MATCH(Calculations!$B19,HaverPull!$B$1:$XZ$1,0))</f>
        <v>#N/A</v>
      </c>
      <c r="FX19" t="e">
        <f>INDEX(HaverPull!$B:$XZ,MATCH(Calculations!FX$9,HaverPull!$B:$B,0),MATCH(Calculations!$B19,HaverPull!$B$1:$XZ$1,0))</f>
        <v>#N/A</v>
      </c>
      <c r="FY19" t="e">
        <f>INDEX(HaverPull!$B:$XZ,MATCH(Calculations!FY$9,HaverPull!$B:$B,0),MATCH(Calculations!$B19,HaverPull!$B$1:$XZ$1,0))</f>
        <v>#N/A</v>
      </c>
      <c r="FZ19" t="e">
        <f>INDEX(HaverPull!$B:$XZ,MATCH(Calculations!FZ$9,HaverPull!$B:$B,0),MATCH(Calculations!$B19,HaverPull!$B$1:$XZ$1,0))</f>
        <v>#N/A</v>
      </c>
      <c r="GA19" t="e">
        <f>INDEX(HaverPull!$B:$XZ,MATCH(Calculations!GA$9,HaverPull!$B:$B,0),MATCH(Calculations!$B19,HaverPull!$B$1:$XZ$1,0))</f>
        <v>#N/A</v>
      </c>
      <c r="GB19" t="e">
        <f>INDEX(HaverPull!$B:$XZ,MATCH(Calculations!GB$9,HaverPull!$B:$B,0),MATCH(Calculations!$B19,HaverPull!$B$1:$XZ$1,0))</f>
        <v>#N/A</v>
      </c>
      <c r="GC19" t="e">
        <f>INDEX(HaverPull!$B:$XZ,MATCH(Calculations!GC$9,HaverPull!$B:$B,0),MATCH(Calculations!$B19,HaverPull!$B$1:$XZ$1,0))</f>
        <v>#N/A</v>
      </c>
      <c r="GD19" t="e">
        <f>INDEX(HaverPull!$B:$XZ,MATCH(Calculations!GD$9,HaverPull!$B:$B,0),MATCH(Calculations!$B19,HaverPull!$B$1:$XZ$1,0))</f>
        <v>#N/A</v>
      </c>
      <c r="GE19" t="e">
        <f>INDEX(HaverPull!$B:$XZ,MATCH(Calculations!GE$9,HaverPull!$B:$B,0),MATCH(Calculations!$B19,HaverPull!$B$1:$XZ$1,0))</f>
        <v>#N/A</v>
      </c>
      <c r="GF19" t="e">
        <f>INDEX(HaverPull!$B:$XZ,MATCH(Calculations!GF$9,HaverPull!$B:$B,0),MATCH(Calculations!$B19,HaverPull!$B$1:$XZ$1,0))</f>
        <v>#N/A</v>
      </c>
      <c r="GG19" t="e">
        <f>INDEX(HaverPull!$B:$XZ,MATCH(Calculations!GG$9,HaverPull!$B:$B,0),MATCH(Calculations!$B19,HaverPull!$B$1:$XZ$1,0))</f>
        <v>#N/A</v>
      </c>
      <c r="GH19" t="e">
        <f>INDEX(HaverPull!$B:$XZ,MATCH(Calculations!GH$9,HaverPull!$B:$B,0),MATCH(Calculations!$B19,HaverPull!$B$1:$XZ$1,0))</f>
        <v>#N/A</v>
      </c>
      <c r="GI19" t="e">
        <f>INDEX(HaverPull!$B:$XZ,MATCH(Calculations!GI$9,HaverPull!$B:$B,0),MATCH(Calculations!$B19,HaverPull!$B$1:$XZ$1,0))</f>
        <v>#N/A</v>
      </c>
      <c r="GJ19" t="e">
        <f>INDEX(HaverPull!$B:$XZ,MATCH(Calculations!GJ$9,HaverPull!$B:$B,0),MATCH(Calculations!$B19,HaverPull!$B$1:$XZ$1,0))</f>
        <v>#N/A</v>
      </c>
      <c r="GK19" t="e">
        <f>INDEX(HaverPull!$B:$XZ,MATCH(Calculations!GK$9,HaverPull!$B:$B,0),MATCH(Calculations!$B19,HaverPull!$B$1:$XZ$1,0))</f>
        <v>#N/A</v>
      </c>
      <c r="GL19" t="e">
        <f>INDEX(HaverPull!$B:$XZ,MATCH(Calculations!GL$9,HaverPull!$B:$B,0),MATCH(Calculations!$B19,HaverPull!$B$1:$XZ$1,0))</f>
        <v>#N/A</v>
      </c>
      <c r="GM19" s="83">
        <v>18324</v>
      </c>
      <c r="GN19" s="77">
        <v>18507.2</v>
      </c>
      <c r="GO19" t="e">
        <f>INDEX(HaverPull!$B:$XZ,MATCH(Calculations!GO$9,HaverPull!$B:$B,0),MATCH(Calculations!$B19,HaverPull!$B$1:$XZ$1,0))</f>
        <v>#N/A</v>
      </c>
      <c r="GP19" t="e">
        <f>INDEX(HaverPull!$B:$XZ,MATCH(Calculations!GP$9,HaverPull!$B:$B,0),MATCH(Calculations!$B19,HaverPull!$B$1:$XZ$1,0))</f>
        <v>#N/A</v>
      </c>
      <c r="GQ19" t="e">
        <f>INDEX(HaverPull!$B:$XZ,MATCH(Calculations!GQ$9,HaverPull!$B:$B,0),MATCH(Calculations!$B19,HaverPull!$B$1:$XZ$1,0))</f>
        <v>#N/A</v>
      </c>
      <c r="GR19" t="e">
        <f>INDEX(HaverPull!$B:$XZ,MATCH(Calculations!GR$9,HaverPull!$B:$B,0),MATCH(Calculations!$B19,HaverPull!$B$1:$XZ$1,0))</f>
        <v>#N/A</v>
      </c>
      <c r="GS19" t="e">
        <f>INDEX(HaverPull!$B:$XZ,MATCH(Calculations!GS$9,HaverPull!$B:$B,0),MATCH(Calculations!$B19,HaverPull!$B$1:$XZ$1,0))</f>
        <v>#N/A</v>
      </c>
      <c r="GT19" t="e">
        <f>INDEX(HaverPull!$B:$XZ,MATCH(Calculations!GT$9,HaverPull!$B:$B,0),MATCH(Calculations!$B19,HaverPull!$B$1:$XZ$1,0))</f>
        <v>#N/A</v>
      </c>
      <c r="GU19" t="e">
        <f>INDEX(HaverPull!$B:$XZ,MATCH(Calculations!GU$9,HaverPull!$B:$B,0),MATCH(Calculations!$B19,HaverPull!$B$1:$XZ$1,0))</f>
        <v>#N/A</v>
      </c>
      <c r="GV19" t="e">
        <f>INDEX(HaverPull!$B:$XZ,MATCH(Calculations!GV$9,HaverPull!$B:$B,0),MATCH(Calculations!$B19,HaverPull!$B$1:$XZ$1,0))</f>
        <v>#N/A</v>
      </c>
    </row>
    <row r="20" spans="1:204" x14ac:dyDescent="0.25">
      <c r="A20" s="7" t="s">
        <v>199</v>
      </c>
      <c r="B20" s="8" t="s">
        <v>197</v>
      </c>
      <c r="C20">
        <f>INDEX(HaverPull!$B:$XZ,MATCH(Calculations!C$9,HaverPull!$B:$B,0),MATCH(Calculations!$B20,HaverPull!$B$1:$XZ$1,0))</f>
        <v>4735</v>
      </c>
      <c r="D20">
        <f>INDEX(HaverPull!$B:$XZ,MATCH(Calculations!D$9,HaverPull!$B:$B,0),MATCH(Calculations!$B20,HaverPull!$B$1:$XZ$1,0))</f>
        <v>4772.5</v>
      </c>
      <c r="E20">
        <f>INDEX(HaverPull!$B:$XZ,MATCH(Calculations!E$9,HaverPull!$B:$B,0),MATCH(Calculations!$B20,HaverPull!$B$1:$XZ$1,0))</f>
        <v>4808.3</v>
      </c>
      <c r="F20">
        <f>INDEX(HaverPull!$B:$XZ,MATCH(Calculations!F$9,HaverPull!$B:$B,0),MATCH(Calculations!$B20,HaverPull!$B$1:$XZ$1,0))</f>
        <v>4843</v>
      </c>
      <c r="G20">
        <f>INDEX(HaverPull!$B:$XZ,MATCH(Calculations!G$9,HaverPull!$B:$B,0),MATCH(Calculations!$B20,HaverPull!$B$1:$XZ$1,0))</f>
        <v>4877.3999999999996</v>
      </c>
      <c r="H20">
        <f>INDEX(HaverPull!$B:$XZ,MATCH(Calculations!H$9,HaverPull!$B:$B,0),MATCH(Calculations!$B20,HaverPull!$B$1:$XZ$1,0))</f>
        <v>4911.2</v>
      </c>
      <c r="I20">
        <f>INDEX(HaverPull!$B:$XZ,MATCH(Calculations!I$9,HaverPull!$B:$B,0),MATCH(Calculations!$B20,HaverPull!$B$1:$XZ$1,0))</f>
        <v>4944.8</v>
      </c>
      <c r="J20">
        <f>INDEX(HaverPull!$B:$XZ,MATCH(Calculations!J$9,HaverPull!$B:$B,0),MATCH(Calculations!$B20,HaverPull!$B$1:$XZ$1,0))</f>
        <v>4978.7</v>
      </c>
      <c r="K20">
        <f>INDEX(HaverPull!$B:$XZ,MATCH(Calculations!K$9,HaverPull!$B:$B,0),MATCH(Calculations!$B20,HaverPull!$B$1:$XZ$1,0))</f>
        <v>5013.8999999999996</v>
      </c>
      <c r="L20">
        <f>INDEX(HaverPull!$B:$XZ,MATCH(Calculations!L$9,HaverPull!$B:$B,0),MATCH(Calculations!$B20,HaverPull!$B$1:$XZ$1,0))</f>
        <v>5049.2</v>
      </c>
      <c r="M20">
        <f>INDEX(HaverPull!$B:$XZ,MATCH(Calculations!M$9,HaverPull!$B:$B,0),MATCH(Calculations!$B20,HaverPull!$B$1:$XZ$1,0))</f>
        <v>5085.5</v>
      </c>
      <c r="N20">
        <f>INDEX(HaverPull!$B:$XZ,MATCH(Calculations!N$9,HaverPull!$B:$B,0),MATCH(Calculations!$B20,HaverPull!$B$1:$XZ$1,0))</f>
        <v>5123.2</v>
      </c>
      <c r="O20">
        <f>INDEX(HaverPull!$B:$XZ,MATCH(Calculations!O$9,HaverPull!$B:$B,0),MATCH(Calculations!$B20,HaverPull!$B$1:$XZ$1,0))</f>
        <v>5162.8999999999996</v>
      </c>
      <c r="P20">
        <f>INDEX(HaverPull!$B:$XZ,MATCH(Calculations!P$9,HaverPull!$B:$B,0),MATCH(Calculations!$B20,HaverPull!$B$1:$XZ$1,0))</f>
        <v>5205.3999999999996</v>
      </c>
      <c r="Q20">
        <f>INDEX(HaverPull!$B:$XZ,MATCH(Calculations!Q$9,HaverPull!$B:$B,0),MATCH(Calculations!$B20,HaverPull!$B$1:$XZ$1,0))</f>
        <v>5249.7</v>
      </c>
      <c r="R20">
        <f>INDEX(HaverPull!$B:$XZ,MATCH(Calculations!R$9,HaverPull!$B:$B,0),MATCH(Calculations!$B20,HaverPull!$B$1:$XZ$1,0))</f>
        <v>5295.8</v>
      </c>
      <c r="S20">
        <f>INDEX(HaverPull!$B:$XZ,MATCH(Calculations!S$9,HaverPull!$B:$B,0),MATCH(Calculations!$B20,HaverPull!$B$1:$XZ$1,0))</f>
        <v>5344.1</v>
      </c>
      <c r="T20">
        <f>INDEX(HaverPull!$B:$XZ,MATCH(Calculations!T$9,HaverPull!$B:$B,0),MATCH(Calculations!$B20,HaverPull!$B$1:$XZ$1,0))</f>
        <v>5394.5</v>
      </c>
      <c r="U20">
        <f>INDEX(HaverPull!$B:$XZ,MATCH(Calculations!U$9,HaverPull!$B:$B,0),MATCH(Calculations!$B20,HaverPull!$B$1:$XZ$1,0))</f>
        <v>5445.5</v>
      </c>
      <c r="V20">
        <f>INDEX(HaverPull!$B:$XZ,MATCH(Calculations!V$9,HaverPull!$B:$B,0),MATCH(Calculations!$B20,HaverPull!$B$1:$XZ$1,0))</f>
        <v>5496.7</v>
      </c>
      <c r="W20">
        <f>INDEX(HaverPull!$B:$XZ,MATCH(Calculations!W$9,HaverPull!$B:$B,0),MATCH(Calculations!$B20,HaverPull!$B$1:$XZ$1,0))</f>
        <v>5546.5</v>
      </c>
      <c r="X20">
        <f>INDEX(HaverPull!$B:$XZ,MATCH(Calculations!X$9,HaverPull!$B:$B,0),MATCH(Calculations!$B20,HaverPull!$B$1:$XZ$1,0))</f>
        <v>5594.7</v>
      </c>
      <c r="Y20">
        <f>INDEX(HaverPull!$B:$XZ,MATCH(Calculations!Y$9,HaverPull!$B:$B,0),MATCH(Calculations!$B20,HaverPull!$B$1:$XZ$1,0))</f>
        <v>5642.1</v>
      </c>
      <c r="Z20">
        <f>INDEX(HaverPull!$B:$XZ,MATCH(Calculations!Z$9,HaverPull!$B:$B,0),MATCH(Calculations!$B20,HaverPull!$B$1:$XZ$1,0))</f>
        <v>5688.8</v>
      </c>
      <c r="AA20">
        <f>INDEX(HaverPull!$B:$XZ,MATCH(Calculations!AA$9,HaverPull!$B:$B,0),MATCH(Calculations!$B20,HaverPull!$B$1:$XZ$1,0))</f>
        <v>5734.1</v>
      </c>
      <c r="AB20">
        <f>INDEX(HaverPull!$B:$XZ,MATCH(Calculations!AB$9,HaverPull!$B:$B,0),MATCH(Calculations!$B20,HaverPull!$B$1:$XZ$1,0))</f>
        <v>5779.1</v>
      </c>
      <c r="AC20">
        <f>INDEX(HaverPull!$B:$XZ,MATCH(Calculations!AC$9,HaverPull!$B:$B,0),MATCH(Calculations!$B20,HaverPull!$B$1:$XZ$1,0))</f>
        <v>5824.1</v>
      </c>
      <c r="AD20">
        <f>INDEX(HaverPull!$B:$XZ,MATCH(Calculations!AD$9,HaverPull!$B:$B,0),MATCH(Calculations!$B20,HaverPull!$B$1:$XZ$1,0))</f>
        <v>5869.5</v>
      </c>
      <c r="AE20">
        <f>INDEX(HaverPull!$B:$XZ,MATCH(Calculations!AE$9,HaverPull!$B:$B,0),MATCH(Calculations!$B20,HaverPull!$B$1:$XZ$1,0))</f>
        <v>5916.7</v>
      </c>
      <c r="AF20">
        <f>INDEX(HaverPull!$B:$XZ,MATCH(Calculations!AF$9,HaverPull!$B:$B,0),MATCH(Calculations!$B20,HaverPull!$B$1:$XZ$1,0))</f>
        <v>5964.7</v>
      </c>
      <c r="AG20">
        <f>INDEX(HaverPull!$B:$XZ,MATCH(Calculations!AG$9,HaverPull!$B:$B,0),MATCH(Calculations!$B20,HaverPull!$B$1:$XZ$1,0))</f>
        <v>6013.7</v>
      </c>
      <c r="AH20">
        <f>INDEX(HaverPull!$B:$XZ,MATCH(Calculations!AH$9,HaverPull!$B:$B,0),MATCH(Calculations!$B20,HaverPull!$B$1:$XZ$1,0))</f>
        <v>6063.6</v>
      </c>
      <c r="AI20">
        <f>INDEX(HaverPull!$B:$XZ,MATCH(Calculations!AI$9,HaverPull!$B:$B,0),MATCH(Calculations!$B20,HaverPull!$B$1:$XZ$1,0))</f>
        <v>6114.6</v>
      </c>
      <c r="AJ20">
        <f>INDEX(HaverPull!$B:$XZ,MATCH(Calculations!AJ$9,HaverPull!$B:$B,0),MATCH(Calculations!$B20,HaverPull!$B$1:$XZ$1,0))</f>
        <v>6168.3</v>
      </c>
      <c r="AK20">
        <f>INDEX(HaverPull!$B:$XZ,MATCH(Calculations!AK$9,HaverPull!$B:$B,0),MATCH(Calculations!$B20,HaverPull!$B$1:$XZ$1,0))</f>
        <v>6222.3</v>
      </c>
      <c r="AL20">
        <f>INDEX(HaverPull!$B:$XZ,MATCH(Calculations!AL$9,HaverPull!$B:$B,0),MATCH(Calculations!$B20,HaverPull!$B$1:$XZ$1,0))</f>
        <v>6276</v>
      </c>
      <c r="AM20">
        <f>INDEX(HaverPull!$B:$XZ,MATCH(Calculations!AM$9,HaverPull!$B:$B,0),MATCH(Calculations!$B20,HaverPull!$B$1:$XZ$1,0))</f>
        <v>6328.6</v>
      </c>
      <c r="AN20">
        <f>INDEX(HaverPull!$B:$XZ,MATCH(Calculations!AN$9,HaverPull!$B:$B,0),MATCH(Calculations!$B20,HaverPull!$B$1:$XZ$1,0))</f>
        <v>6379</v>
      </c>
      <c r="AO20">
        <f>INDEX(HaverPull!$B:$XZ,MATCH(Calculations!AO$9,HaverPull!$B:$B,0),MATCH(Calculations!$B20,HaverPull!$B$1:$XZ$1,0))</f>
        <v>6427.3</v>
      </c>
      <c r="AP20">
        <f>INDEX(HaverPull!$B:$XZ,MATCH(Calculations!AP$9,HaverPull!$B:$B,0),MATCH(Calculations!$B20,HaverPull!$B$1:$XZ$1,0))</f>
        <v>6472.9</v>
      </c>
      <c r="AQ20">
        <f>INDEX(HaverPull!$B:$XZ,MATCH(Calculations!AQ$9,HaverPull!$B:$B,0),MATCH(Calculations!$B20,HaverPull!$B$1:$XZ$1,0))</f>
        <v>6513.9</v>
      </c>
      <c r="AR20">
        <f>INDEX(HaverPull!$B:$XZ,MATCH(Calculations!AR$9,HaverPull!$B:$B,0),MATCH(Calculations!$B20,HaverPull!$B$1:$XZ$1,0))</f>
        <v>6549</v>
      </c>
      <c r="AS20">
        <f>INDEX(HaverPull!$B:$XZ,MATCH(Calculations!AS$9,HaverPull!$B:$B,0),MATCH(Calculations!$B20,HaverPull!$B$1:$XZ$1,0))</f>
        <v>6582.7</v>
      </c>
      <c r="AT20">
        <f>INDEX(HaverPull!$B:$XZ,MATCH(Calculations!AT$9,HaverPull!$B:$B,0),MATCH(Calculations!$B20,HaverPull!$B$1:$XZ$1,0))</f>
        <v>6616.7</v>
      </c>
      <c r="AU20">
        <f>INDEX(HaverPull!$B:$XZ,MATCH(Calculations!AU$9,HaverPull!$B:$B,0),MATCH(Calculations!$B20,HaverPull!$B$1:$XZ$1,0))</f>
        <v>6652.9</v>
      </c>
      <c r="AV20">
        <f>INDEX(HaverPull!$B:$XZ,MATCH(Calculations!AV$9,HaverPull!$B:$B,0),MATCH(Calculations!$B20,HaverPull!$B$1:$XZ$1,0))</f>
        <v>6694.6</v>
      </c>
      <c r="AW20">
        <f>INDEX(HaverPull!$B:$XZ,MATCH(Calculations!AW$9,HaverPull!$B:$B,0),MATCH(Calculations!$B20,HaverPull!$B$1:$XZ$1,0))</f>
        <v>6739.5</v>
      </c>
      <c r="AX20">
        <f>INDEX(HaverPull!$B:$XZ,MATCH(Calculations!AX$9,HaverPull!$B:$B,0),MATCH(Calculations!$B20,HaverPull!$B$1:$XZ$1,0))</f>
        <v>6787.7</v>
      </c>
      <c r="AY20">
        <f>INDEX(HaverPull!$B:$XZ,MATCH(Calculations!AY$9,HaverPull!$B:$B,0),MATCH(Calculations!$B20,HaverPull!$B$1:$XZ$1,0))</f>
        <v>6842.8</v>
      </c>
      <c r="AZ20">
        <f>INDEX(HaverPull!$B:$XZ,MATCH(Calculations!AZ$9,HaverPull!$B:$B,0),MATCH(Calculations!$B20,HaverPull!$B$1:$XZ$1,0))</f>
        <v>6899.7</v>
      </c>
      <c r="BA20">
        <f>INDEX(HaverPull!$B:$XZ,MATCH(Calculations!BA$9,HaverPull!$B:$B,0),MATCH(Calculations!$B20,HaverPull!$B$1:$XZ$1,0))</f>
        <v>6958.4</v>
      </c>
      <c r="BB20">
        <f>INDEX(HaverPull!$B:$XZ,MATCH(Calculations!BB$9,HaverPull!$B:$B,0),MATCH(Calculations!$B20,HaverPull!$B$1:$XZ$1,0))</f>
        <v>7018.2</v>
      </c>
      <c r="BC20">
        <f>INDEX(HaverPull!$B:$XZ,MATCH(Calculations!BC$9,HaverPull!$B:$B,0),MATCH(Calculations!$B20,HaverPull!$B$1:$XZ$1,0))</f>
        <v>7075.6</v>
      </c>
      <c r="BD20">
        <f>INDEX(HaverPull!$B:$XZ,MATCH(Calculations!BD$9,HaverPull!$B:$B,0),MATCH(Calculations!$B20,HaverPull!$B$1:$XZ$1,0))</f>
        <v>7133.1</v>
      </c>
      <c r="BE20">
        <f>INDEX(HaverPull!$B:$XZ,MATCH(Calculations!BE$9,HaverPull!$B:$B,0),MATCH(Calculations!$B20,HaverPull!$B$1:$XZ$1,0))</f>
        <v>7191.6</v>
      </c>
      <c r="BF20">
        <f>INDEX(HaverPull!$B:$XZ,MATCH(Calculations!BF$9,HaverPull!$B:$B,0),MATCH(Calculations!$B20,HaverPull!$B$1:$XZ$1,0))</f>
        <v>7251.4</v>
      </c>
      <c r="BG20">
        <f>INDEX(HaverPull!$B:$XZ,MATCH(Calculations!BG$9,HaverPull!$B:$B,0),MATCH(Calculations!$B20,HaverPull!$B$1:$XZ$1,0))</f>
        <v>7313.7</v>
      </c>
      <c r="BH20">
        <f>INDEX(HaverPull!$B:$XZ,MATCH(Calculations!BH$9,HaverPull!$B:$B,0),MATCH(Calculations!$B20,HaverPull!$B$1:$XZ$1,0))</f>
        <v>7379</v>
      </c>
      <c r="BI20">
        <f>INDEX(HaverPull!$B:$XZ,MATCH(Calculations!BI$9,HaverPull!$B:$B,0),MATCH(Calculations!$B20,HaverPull!$B$1:$XZ$1,0))</f>
        <v>7446</v>
      </c>
      <c r="BJ20">
        <f>INDEX(HaverPull!$B:$XZ,MATCH(Calculations!BJ$9,HaverPull!$B:$B,0),MATCH(Calculations!$B20,HaverPull!$B$1:$XZ$1,0))</f>
        <v>7514.7</v>
      </c>
      <c r="BK20">
        <f>INDEX(HaverPull!$B:$XZ,MATCH(Calculations!BK$9,HaverPull!$B:$B,0),MATCH(Calculations!$B20,HaverPull!$B$1:$XZ$1,0))</f>
        <v>7585.2</v>
      </c>
      <c r="BL20">
        <f>INDEX(HaverPull!$B:$XZ,MATCH(Calculations!BL$9,HaverPull!$B:$B,0),MATCH(Calculations!$B20,HaverPull!$B$1:$XZ$1,0))</f>
        <v>7656.9</v>
      </c>
      <c r="BM20">
        <f>INDEX(HaverPull!$B:$XZ,MATCH(Calculations!BM$9,HaverPull!$B:$B,0),MATCH(Calculations!$B20,HaverPull!$B$1:$XZ$1,0))</f>
        <v>7729.1</v>
      </c>
      <c r="BN20">
        <f>INDEX(HaverPull!$B:$XZ,MATCH(Calculations!BN$9,HaverPull!$B:$B,0),MATCH(Calculations!$B20,HaverPull!$B$1:$XZ$1,0))</f>
        <v>7801.6</v>
      </c>
      <c r="BO20">
        <f>INDEX(HaverPull!$B:$XZ,MATCH(Calculations!BO$9,HaverPull!$B:$B,0),MATCH(Calculations!$B20,HaverPull!$B$1:$XZ$1,0))</f>
        <v>7872.8</v>
      </c>
      <c r="BP20">
        <f>INDEX(HaverPull!$B:$XZ,MATCH(Calculations!BP$9,HaverPull!$B:$B,0),MATCH(Calculations!$B20,HaverPull!$B$1:$XZ$1,0))</f>
        <v>7943.5</v>
      </c>
      <c r="BQ20">
        <f>INDEX(HaverPull!$B:$XZ,MATCH(Calculations!BQ$9,HaverPull!$B:$B,0),MATCH(Calculations!$B20,HaverPull!$B$1:$XZ$1,0))</f>
        <v>8013.9</v>
      </c>
      <c r="BR20">
        <f>INDEX(HaverPull!$B:$XZ,MATCH(Calculations!BR$9,HaverPull!$B:$B,0),MATCH(Calculations!$B20,HaverPull!$B$1:$XZ$1,0))</f>
        <v>8083.9</v>
      </c>
      <c r="BS20">
        <f>INDEX(HaverPull!$B:$XZ,MATCH(Calculations!BS$9,HaverPull!$B:$B,0),MATCH(Calculations!$B20,HaverPull!$B$1:$XZ$1,0))</f>
        <v>8153.2</v>
      </c>
      <c r="BT20">
        <f>INDEX(HaverPull!$B:$XZ,MATCH(Calculations!BT$9,HaverPull!$B:$B,0),MATCH(Calculations!$B20,HaverPull!$B$1:$XZ$1,0))</f>
        <v>8222.2000000000007</v>
      </c>
      <c r="BU20">
        <f>INDEX(HaverPull!$B:$XZ,MATCH(Calculations!BU$9,HaverPull!$B:$B,0),MATCH(Calculations!$B20,HaverPull!$B$1:$XZ$1,0))</f>
        <v>8290.9</v>
      </c>
      <c r="BV20">
        <f>INDEX(HaverPull!$B:$XZ,MATCH(Calculations!BV$9,HaverPull!$B:$B,0),MATCH(Calculations!$B20,HaverPull!$B$1:$XZ$1,0))</f>
        <v>8359.2000000000007</v>
      </c>
      <c r="BW20">
        <f>INDEX(HaverPull!$B:$XZ,MATCH(Calculations!BW$9,HaverPull!$B:$B,0),MATCH(Calculations!$B20,HaverPull!$B$1:$XZ$1,0))</f>
        <v>8427.6</v>
      </c>
      <c r="BX20">
        <f>INDEX(HaverPull!$B:$XZ,MATCH(Calculations!BX$9,HaverPull!$B:$B,0),MATCH(Calculations!$B20,HaverPull!$B$1:$XZ$1,0))</f>
        <v>8495.7999999999993</v>
      </c>
      <c r="BY20">
        <f>INDEX(HaverPull!$B:$XZ,MATCH(Calculations!BY$9,HaverPull!$B:$B,0),MATCH(Calculations!$B20,HaverPull!$B$1:$XZ$1,0))</f>
        <v>8563.7000000000007</v>
      </c>
      <c r="BZ20">
        <f>INDEX(HaverPull!$B:$XZ,MATCH(Calculations!BZ$9,HaverPull!$B:$B,0),MATCH(Calculations!$B20,HaverPull!$B$1:$XZ$1,0))</f>
        <v>8631.5</v>
      </c>
      <c r="CA20">
        <f>INDEX(HaverPull!$B:$XZ,MATCH(Calculations!CA$9,HaverPull!$B:$B,0),MATCH(Calculations!$B20,HaverPull!$B$1:$XZ$1,0))</f>
        <v>8699.1</v>
      </c>
      <c r="CB20">
        <f>INDEX(HaverPull!$B:$XZ,MATCH(Calculations!CB$9,HaverPull!$B:$B,0),MATCH(Calculations!$B20,HaverPull!$B$1:$XZ$1,0))</f>
        <v>8766.7999999999993</v>
      </c>
      <c r="CC20">
        <f>INDEX(HaverPull!$B:$XZ,MATCH(Calculations!CC$9,HaverPull!$B:$B,0),MATCH(Calculations!$B20,HaverPull!$B$1:$XZ$1,0))</f>
        <v>8834</v>
      </c>
      <c r="CD20">
        <f>INDEX(HaverPull!$B:$XZ,MATCH(Calculations!CD$9,HaverPull!$B:$B,0),MATCH(Calculations!$B20,HaverPull!$B$1:$XZ$1,0))</f>
        <v>8900.6</v>
      </c>
      <c r="CE20">
        <f>INDEX(HaverPull!$B:$XZ,MATCH(Calculations!CE$9,HaverPull!$B:$B,0),MATCH(Calculations!$B20,HaverPull!$B$1:$XZ$1,0))</f>
        <v>8966.4</v>
      </c>
      <c r="CF20">
        <f>INDEX(HaverPull!$B:$XZ,MATCH(Calculations!CF$9,HaverPull!$B:$B,0),MATCH(Calculations!$B20,HaverPull!$B$1:$XZ$1,0))</f>
        <v>9030.9</v>
      </c>
      <c r="CG20">
        <f>INDEX(HaverPull!$B:$XZ,MATCH(Calculations!CG$9,HaverPull!$B:$B,0),MATCH(Calculations!$B20,HaverPull!$B$1:$XZ$1,0))</f>
        <v>9094.5</v>
      </c>
      <c r="CH20">
        <f>INDEX(HaverPull!$B:$XZ,MATCH(Calculations!CH$9,HaverPull!$B:$B,0),MATCH(Calculations!$B20,HaverPull!$B$1:$XZ$1,0))</f>
        <v>9157</v>
      </c>
      <c r="CI20">
        <f>INDEX(HaverPull!$B:$XZ,MATCH(Calculations!CI$9,HaverPull!$B:$B,0),MATCH(Calculations!$B20,HaverPull!$B$1:$XZ$1,0))</f>
        <v>9217.9</v>
      </c>
      <c r="CJ20">
        <f>INDEX(HaverPull!$B:$XZ,MATCH(Calculations!CJ$9,HaverPull!$B:$B,0),MATCH(Calculations!$B20,HaverPull!$B$1:$XZ$1,0))</f>
        <v>9277.2000000000007</v>
      </c>
      <c r="CK20">
        <f>INDEX(HaverPull!$B:$XZ,MATCH(Calculations!CK$9,HaverPull!$B:$B,0),MATCH(Calculations!$B20,HaverPull!$B$1:$XZ$1,0))</f>
        <v>9335.7999999999993</v>
      </c>
      <c r="CL20">
        <f>INDEX(HaverPull!$B:$XZ,MATCH(Calculations!CL$9,HaverPull!$B:$B,0),MATCH(Calculations!$B20,HaverPull!$B$1:$XZ$1,0))</f>
        <v>9394</v>
      </c>
      <c r="CM20">
        <f>INDEX(HaverPull!$B:$XZ,MATCH(Calculations!CM$9,HaverPull!$B:$B,0),MATCH(Calculations!$B20,HaverPull!$B$1:$XZ$1,0))</f>
        <v>9452.2000000000007</v>
      </c>
      <c r="CN20">
        <f>INDEX(HaverPull!$B:$XZ,MATCH(Calculations!CN$9,HaverPull!$B:$B,0),MATCH(Calculations!$B20,HaverPull!$B$1:$XZ$1,0))</f>
        <v>9510.4</v>
      </c>
      <c r="CO20">
        <f>INDEX(HaverPull!$B:$XZ,MATCH(Calculations!CO$9,HaverPull!$B:$B,0),MATCH(Calculations!$B20,HaverPull!$B$1:$XZ$1,0))</f>
        <v>9569</v>
      </c>
      <c r="CP20">
        <f>INDEX(HaverPull!$B:$XZ,MATCH(Calculations!CP$9,HaverPull!$B:$B,0),MATCH(Calculations!$B20,HaverPull!$B$1:$XZ$1,0))</f>
        <v>9628.4</v>
      </c>
      <c r="CQ20">
        <f>INDEX(HaverPull!$B:$XZ,MATCH(Calculations!CQ$9,HaverPull!$B:$B,0),MATCH(Calculations!$B20,HaverPull!$B$1:$XZ$1,0))</f>
        <v>9689.2999999999993</v>
      </c>
      <c r="CR20">
        <f>INDEX(HaverPull!$B:$XZ,MATCH(Calculations!CR$9,HaverPull!$B:$B,0),MATCH(Calculations!$B20,HaverPull!$B$1:$XZ$1,0))</f>
        <v>9751.4</v>
      </c>
      <c r="CS20">
        <f>INDEX(HaverPull!$B:$XZ,MATCH(Calculations!CS$9,HaverPull!$B:$B,0),MATCH(Calculations!$B20,HaverPull!$B$1:$XZ$1,0))</f>
        <v>9814.7000000000007</v>
      </c>
      <c r="CT20">
        <f>INDEX(HaverPull!$B:$XZ,MATCH(Calculations!CT$9,HaverPull!$B:$B,0),MATCH(Calculations!$B20,HaverPull!$B$1:$XZ$1,0))</f>
        <v>9879</v>
      </c>
      <c r="CU20">
        <f>INDEX(HaverPull!$B:$XZ,MATCH(Calculations!CU$9,HaverPull!$B:$B,0),MATCH(Calculations!$B20,HaverPull!$B$1:$XZ$1,0))</f>
        <v>9944.6</v>
      </c>
      <c r="CV20">
        <f>INDEX(HaverPull!$B:$XZ,MATCH(Calculations!CV$9,HaverPull!$B:$B,0),MATCH(Calculations!$B20,HaverPull!$B$1:$XZ$1,0))</f>
        <v>10010.9</v>
      </c>
      <c r="CW20">
        <f>INDEX(HaverPull!$B:$XZ,MATCH(Calculations!CW$9,HaverPull!$B:$B,0),MATCH(Calculations!$B20,HaverPull!$B$1:$XZ$1,0))</f>
        <v>10078.299999999999</v>
      </c>
      <c r="CX20">
        <f>INDEX(HaverPull!$B:$XZ,MATCH(Calculations!CX$9,HaverPull!$B:$B,0),MATCH(Calculations!$B20,HaverPull!$B$1:$XZ$1,0))</f>
        <v>10146.700000000001</v>
      </c>
      <c r="CY20">
        <f>INDEX(HaverPull!$B:$XZ,MATCH(Calculations!CY$9,HaverPull!$B:$B,0),MATCH(Calculations!$B20,HaverPull!$B$1:$XZ$1,0))</f>
        <v>10216.1</v>
      </c>
      <c r="CZ20">
        <f>INDEX(HaverPull!$B:$XZ,MATCH(Calculations!CZ$9,HaverPull!$B:$B,0),MATCH(Calculations!$B20,HaverPull!$B$1:$XZ$1,0))</f>
        <v>10285.4</v>
      </c>
      <c r="DA20">
        <f>INDEX(HaverPull!$B:$XZ,MATCH(Calculations!DA$9,HaverPull!$B:$B,0),MATCH(Calculations!$B20,HaverPull!$B$1:$XZ$1,0))</f>
        <v>10356.6</v>
      </c>
      <c r="DB20">
        <f>INDEX(HaverPull!$B:$XZ,MATCH(Calculations!DB$9,HaverPull!$B:$B,0),MATCH(Calculations!$B20,HaverPull!$B$1:$XZ$1,0))</f>
        <v>10430.1</v>
      </c>
      <c r="DC20">
        <f>INDEX(HaverPull!$B:$XZ,MATCH(Calculations!DC$9,HaverPull!$B:$B,0),MATCH(Calculations!$B20,HaverPull!$B$1:$XZ$1,0))</f>
        <v>10506.9</v>
      </c>
      <c r="DD20">
        <f>INDEX(HaverPull!$B:$XZ,MATCH(Calculations!DD$9,HaverPull!$B:$B,0),MATCH(Calculations!$B20,HaverPull!$B$1:$XZ$1,0))</f>
        <v>10587.2</v>
      </c>
      <c r="DE20">
        <f>INDEX(HaverPull!$B:$XZ,MATCH(Calculations!DE$9,HaverPull!$B:$B,0),MATCH(Calculations!$B20,HaverPull!$B$1:$XZ$1,0))</f>
        <v>10671.4</v>
      </c>
      <c r="DF20">
        <f>INDEX(HaverPull!$B:$XZ,MATCH(Calculations!DF$9,HaverPull!$B:$B,0),MATCH(Calculations!$B20,HaverPull!$B$1:$XZ$1,0))</f>
        <v>10760</v>
      </c>
      <c r="DG20">
        <f>INDEX(HaverPull!$B:$XZ,MATCH(Calculations!DG$9,HaverPull!$B:$B,0),MATCH(Calculations!$B20,HaverPull!$B$1:$XZ$1,0))</f>
        <v>10854.4</v>
      </c>
      <c r="DH20">
        <f>INDEX(HaverPull!$B:$XZ,MATCH(Calculations!DH$9,HaverPull!$B:$B,0),MATCH(Calculations!$B20,HaverPull!$B$1:$XZ$1,0))</f>
        <v>10954.5</v>
      </c>
      <c r="DI20">
        <f>INDEX(HaverPull!$B:$XZ,MATCH(Calculations!DI$9,HaverPull!$B:$B,0),MATCH(Calculations!$B20,HaverPull!$B$1:$XZ$1,0))</f>
        <v>11058.8</v>
      </c>
      <c r="DJ20">
        <f>INDEX(HaverPull!$B:$XZ,MATCH(Calculations!DJ$9,HaverPull!$B:$B,0),MATCH(Calculations!$B20,HaverPull!$B$1:$XZ$1,0))</f>
        <v>11167</v>
      </c>
      <c r="DK20">
        <f>INDEX(HaverPull!$B:$XZ,MATCH(Calculations!DK$9,HaverPull!$B:$B,0),MATCH(Calculations!$B20,HaverPull!$B$1:$XZ$1,0))</f>
        <v>11278.6</v>
      </c>
      <c r="DL20">
        <f>INDEX(HaverPull!$B:$XZ,MATCH(Calculations!DL$9,HaverPull!$B:$B,0),MATCH(Calculations!$B20,HaverPull!$B$1:$XZ$1,0))</f>
        <v>11393.4</v>
      </c>
      <c r="DM20">
        <f>INDEX(HaverPull!$B:$XZ,MATCH(Calculations!DM$9,HaverPull!$B:$B,0),MATCH(Calculations!$B20,HaverPull!$B$1:$XZ$1,0))</f>
        <v>11511</v>
      </c>
      <c r="DN20">
        <f>INDEX(HaverPull!$B:$XZ,MATCH(Calculations!DN$9,HaverPull!$B:$B,0),MATCH(Calculations!$B20,HaverPull!$B$1:$XZ$1,0))</f>
        <v>11630.8</v>
      </c>
      <c r="DO20">
        <f>INDEX(HaverPull!$B:$XZ,MATCH(Calculations!DO$9,HaverPull!$B:$B,0),MATCH(Calculations!$B20,HaverPull!$B$1:$XZ$1,0))</f>
        <v>11751.7</v>
      </c>
      <c r="DP20">
        <f>INDEX(HaverPull!$B:$XZ,MATCH(Calculations!DP$9,HaverPull!$B:$B,0),MATCH(Calculations!$B20,HaverPull!$B$1:$XZ$1,0))</f>
        <v>11875.9</v>
      </c>
      <c r="DQ20">
        <f>INDEX(HaverPull!$B:$XZ,MATCH(Calculations!DQ$9,HaverPull!$B:$B,0),MATCH(Calculations!$B20,HaverPull!$B$1:$XZ$1,0))</f>
        <v>12001.2</v>
      </c>
      <c r="DR20">
        <f>INDEX(HaverPull!$B:$XZ,MATCH(Calculations!DR$9,HaverPull!$B:$B,0),MATCH(Calculations!$B20,HaverPull!$B$1:$XZ$1,0))</f>
        <v>12127</v>
      </c>
      <c r="DS20">
        <f>INDEX(HaverPull!$B:$XZ,MATCH(Calculations!DS$9,HaverPull!$B:$B,0),MATCH(Calculations!$B20,HaverPull!$B$1:$XZ$1,0))</f>
        <v>12252.2</v>
      </c>
      <c r="DT20">
        <f>INDEX(HaverPull!$B:$XZ,MATCH(Calculations!DT$9,HaverPull!$B:$B,0),MATCH(Calculations!$B20,HaverPull!$B$1:$XZ$1,0))</f>
        <v>12377.5</v>
      </c>
      <c r="DU20">
        <f>INDEX(HaverPull!$B:$XZ,MATCH(Calculations!DU$9,HaverPull!$B:$B,0),MATCH(Calculations!$B20,HaverPull!$B$1:$XZ$1,0))</f>
        <v>12500.7</v>
      </c>
      <c r="DV20">
        <f>INDEX(HaverPull!$B:$XZ,MATCH(Calculations!DV$9,HaverPull!$B:$B,0),MATCH(Calculations!$B20,HaverPull!$B$1:$XZ$1,0))</f>
        <v>12620.8</v>
      </c>
      <c r="DW20">
        <f>INDEX(HaverPull!$B:$XZ,MATCH(Calculations!DW$9,HaverPull!$B:$B,0),MATCH(Calculations!$B20,HaverPull!$B$1:$XZ$1,0))</f>
        <v>12734.8</v>
      </c>
      <c r="DX20">
        <f>INDEX(HaverPull!$B:$XZ,MATCH(Calculations!DX$9,HaverPull!$B:$B,0),MATCH(Calculations!$B20,HaverPull!$B$1:$XZ$1,0))</f>
        <v>12842.4</v>
      </c>
      <c r="DY20">
        <f>INDEX(HaverPull!$B:$XZ,MATCH(Calculations!DY$9,HaverPull!$B:$B,0),MATCH(Calculations!$B20,HaverPull!$B$1:$XZ$1,0))</f>
        <v>12945.4</v>
      </c>
      <c r="DZ20">
        <f>INDEX(HaverPull!$B:$XZ,MATCH(Calculations!DZ$9,HaverPull!$B:$B,0),MATCH(Calculations!$B20,HaverPull!$B$1:$XZ$1,0))</f>
        <v>13044.1</v>
      </c>
      <c r="EA20">
        <f>INDEX(HaverPull!$B:$XZ,MATCH(Calculations!EA$9,HaverPull!$B:$B,0),MATCH(Calculations!$B20,HaverPull!$B$1:$XZ$1,0))</f>
        <v>13137.5</v>
      </c>
      <c r="EB20">
        <f>INDEX(HaverPull!$B:$XZ,MATCH(Calculations!EB$9,HaverPull!$B:$B,0),MATCH(Calculations!$B20,HaverPull!$B$1:$XZ$1,0))</f>
        <v>13227</v>
      </c>
      <c r="EC20">
        <f>INDEX(HaverPull!$B:$XZ,MATCH(Calculations!EC$9,HaverPull!$B:$B,0),MATCH(Calculations!$B20,HaverPull!$B$1:$XZ$1,0))</f>
        <v>13314</v>
      </c>
      <c r="ED20">
        <f>INDEX(HaverPull!$B:$XZ,MATCH(Calculations!ED$9,HaverPull!$B:$B,0),MATCH(Calculations!$B20,HaverPull!$B$1:$XZ$1,0))</f>
        <v>13399.2</v>
      </c>
      <c r="EE20">
        <f>INDEX(HaverPull!$B:$XZ,MATCH(Calculations!EE$9,HaverPull!$B:$B,0),MATCH(Calculations!$B20,HaverPull!$B$1:$XZ$1,0))</f>
        <v>13485.4</v>
      </c>
      <c r="EF20">
        <f>INDEX(HaverPull!$B:$XZ,MATCH(Calculations!EF$9,HaverPull!$B:$B,0),MATCH(Calculations!$B20,HaverPull!$B$1:$XZ$1,0))</f>
        <v>13570.6</v>
      </c>
      <c r="EG20">
        <f>INDEX(HaverPull!$B:$XZ,MATCH(Calculations!EG$9,HaverPull!$B:$B,0),MATCH(Calculations!$B20,HaverPull!$B$1:$XZ$1,0))</f>
        <v>13655.5</v>
      </c>
      <c r="EH20">
        <f>INDEX(HaverPull!$B:$XZ,MATCH(Calculations!EH$9,HaverPull!$B:$B,0),MATCH(Calculations!$B20,HaverPull!$B$1:$XZ$1,0))</f>
        <v>13740.6</v>
      </c>
      <c r="EI20">
        <f>INDEX(HaverPull!$B:$XZ,MATCH(Calculations!EI$9,HaverPull!$B:$B,0),MATCH(Calculations!$B20,HaverPull!$B$1:$XZ$1,0))</f>
        <v>13826.7</v>
      </c>
      <c r="EJ20">
        <f>INDEX(HaverPull!$B:$XZ,MATCH(Calculations!EJ$9,HaverPull!$B:$B,0),MATCH(Calculations!$B20,HaverPull!$B$1:$XZ$1,0))</f>
        <v>13915.2</v>
      </c>
      <c r="EK20">
        <f>INDEX(HaverPull!$B:$XZ,MATCH(Calculations!EK$9,HaverPull!$B:$B,0),MATCH(Calculations!$B20,HaverPull!$B$1:$XZ$1,0))</f>
        <v>14003.9</v>
      </c>
      <c r="EL20">
        <f>INDEX(HaverPull!$B:$XZ,MATCH(Calculations!EL$9,HaverPull!$B:$B,0),MATCH(Calculations!$B20,HaverPull!$B$1:$XZ$1,0))</f>
        <v>14092</v>
      </c>
      <c r="EM20">
        <f>INDEX(HaverPull!$B:$XZ,MATCH(Calculations!EM$9,HaverPull!$B:$B,0),MATCH(Calculations!$B20,HaverPull!$B$1:$XZ$1,0))</f>
        <v>14179.6</v>
      </c>
      <c r="EN20">
        <f>INDEX(HaverPull!$B:$XZ,MATCH(Calculations!EN$9,HaverPull!$B:$B,0),MATCH(Calculations!$B20,HaverPull!$B$1:$XZ$1,0))</f>
        <v>14264.5</v>
      </c>
      <c r="EO20">
        <f>INDEX(HaverPull!$B:$XZ,MATCH(Calculations!EO$9,HaverPull!$B:$B,0),MATCH(Calculations!$B20,HaverPull!$B$1:$XZ$1,0))</f>
        <v>14347.2</v>
      </c>
      <c r="EP20">
        <f>INDEX(HaverPull!$B:$XZ,MATCH(Calculations!EP$9,HaverPull!$B:$B,0),MATCH(Calculations!$B20,HaverPull!$B$1:$XZ$1,0))</f>
        <v>14427.5</v>
      </c>
      <c r="EQ20">
        <f>INDEX(HaverPull!$B:$XZ,MATCH(Calculations!EQ$9,HaverPull!$B:$B,0),MATCH(Calculations!$B20,HaverPull!$B$1:$XZ$1,0))</f>
        <v>14502.9</v>
      </c>
      <c r="ER20">
        <f>INDEX(HaverPull!$B:$XZ,MATCH(Calculations!ER$9,HaverPull!$B:$B,0),MATCH(Calculations!$B20,HaverPull!$B$1:$XZ$1,0))</f>
        <v>14575</v>
      </c>
      <c r="ES20">
        <f>INDEX(HaverPull!$B:$XZ,MATCH(Calculations!ES$9,HaverPull!$B:$B,0),MATCH(Calculations!$B20,HaverPull!$B$1:$XZ$1,0))</f>
        <v>14645.1</v>
      </c>
      <c r="ET20">
        <f>INDEX(HaverPull!$B:$XZ,MATCH(Calculations!ET$9,HaverPull!$B:$B,0),MATCH(Calculations!$B20,HaverPull!$B$1:$XZ$1,0))</f>
        <v>14713.9</v>
      </c>
      <c r="EU20">
        <f>INDEX(HaverPull!$B:$XZ,MATCH(Calculations!EU$9,HaverPull!$B:$B,0),MATCH(Calculations!$B20,HaverPull!$B$1:$XZ$1,0))</f>
        <v>14783</v>
      </c>
      <c r="EV20">
        <f>INDEX(HaverPull!$B:$XZ,MATCH(Calculations!EV$9,HaverPull!$B:$B,0),MATCH(Calculations!$B20,HaverPull!$B$1:$XZ$1,0))</f>
        <v>14853.1</v>
      </c>
      <c r="EW20">
        <f>INDEX(HaverPull!$B:$XZ,MATCH(Calculations!EW$9,HaverPull!$B:$B,0),MATCH(Calculations!$B20,HaverPull!$B$1:$XZ$1,0))</f>
        <v>14922.6</v>
      </c>
      <c r="EX20">
        <f>INDEX(HaverPull!$B:$XZ,MATCH(Calculations!EX$9,HaverPull!$B:$B,0),MATCH(Calculations!$B20,HaverPull!$B$1:$XZ$1,0))</f>
        <v>14991.4</v>
      </c>
      <c r="EY20">
        <f>INDEX(HaverPull!$B:$XZ,MATCH(Calculations!EY$9,HaverPull!$B:$B,0),MATCH(Calculations!$B20,HaverPull!$B$1:$XZ$1,0))</f>
        <v>15059.9</v>
      </c>
      <c r="EZ20">
        <f>INDEX(HaverPull!$B:$XZ,MATCH(Calculations!EZ$9,HaverPull!$B:$B,0),MATCH(Calculations!$B20,HaverPull!$B$1:$XZ$1,0))</f>
        <v>15128.2</v>
      </c>
      <c r="FA20">
        <f>INDEX(HaverPull!$B:$XZ,MATCH(Calculations!FA$9,HaverPull!$B:$B,0),MATCH(Calculations!$B20,HaverPull!$B$1:$XZ$1,0))</f>
        <v>15193.9</v>
      </c>
      <c r="FB20">
        <f>INDEX(HaverPull!$B:$XZ,MATCH(Calculations!FB$9,HaverPull!$B:$B,0),MATCH(Calculations!$B20,HaverPull!$B$1:$XZ$1,0))</f>
        <v>15256.1</v>
      </c>
      <c r="FC20">
        <f>INDEX(HaverPull!$B:$XZ,MATCH(Calculations!FC$9,HaverPull!$B:$B,0),MATCH(Calculations!$B20,HaverPull!$B$1:$XZ$1,0))</f>
        <v>15312.4</v>
      </c>
      <c r="FD20">
        <f>INDEX(HaverPull!$B:$XZ,MATCH(Calculations!FD$9,HaverPull!$B:$B,0),MATCH(Calculations!$B20,HaverPull!$B$1:$XZ$1,0))</f>
        <v>15360.3</v>
      </c>
      <c r="FE20">
        <f>INDEX(HaverPull!$B:$XZ,MATCH(Calculations!FE$9,HaverPull!$B:$B,0),MATCH(Calculations!$B20,HaverPull!$B$1:$XZ$1,0))</f>
        <v>15404.1</v>
      </c>
      <c r="FF20">
        <f>INDEX(HaverPull!$B:$XZ,MATCH(Calculations!FF$9,HaverPull!$B:$B,0),MATCH(Calculations!$B20,HaverPull!$B$1:$XZ$1,0))</f>
        <v>15444.6</v>
      </c>
      <c r="FG20">
        <f>INDEX(HaverPull!$B:$XZ,MATCH(Calculations!FG$9,HaverPull!$B:$B,0),MATCH(Calculations!$B20,HaverPull!$B$1:$XZ$1,0))</f>
        <v>15481.4</v>
      </c>
      <c r="FH20">
        <f>INDEX(HaverPull!$B:$XZ,MATCH(Calculations!FH$9,HaverPull!$B:$B,0),MATCH(Calculations!$B20,HaverPull!$B$1:$XZ$1,0))</f>
        <v>15517.5</v>
      </c>
      <c r="FI20">
        <f>INDEX(HaverPull!$B:$XZ,MATCH(Calculations!FI$9,HaverPull!$B:$B,0),MATCH(Calculations!$B20,HaverPull!$B$1:$XZ$1,0))</f>
        <v>15553.7</v>
      </c>
      <c r="FJ20">
        <f>INDEX(HaverPull!$B:$XZ,MATCH(Calculations!FJ$9,HaverPull!$B:$B,0),MATCH(Calculations!$B20,HaverPull!$B$1:$XZ$1,0))</f>
        <v>15591</v>
      </c>
      <c r="FK20">
        <f>INDEX(HaverPull!$B:$XZ,MATCH(Calculations!FK$9,HaverPull!$B:$B,0),MATCH(Calculations!$B20,HaverPull!$B$1:$XZ$1,0))</f>
        <v>15633.9</v>
      </c>
      <c r="FL20">
        <f>INDEX(HaverPull!$B:$XZ,MATCH(Calculations!FL$9,HaverPull!$B:$B,0),MATCH(Calculations!$B20,HaverPull!$B$1:$XZ$1,0))</f>
        <v>15678.6</v>
      </c>
      <c r="FM20">
        <f>INDEX(HaverPull!$B:$XZ,MATCH(Calculations!FM$9,HaverPull!$B:$B,0),MATCH(Calculations!$B20,HaverPull!$B$1:$XZ$1,0))</f>
        <v>15725.3</v>
      </c>
      <c r="FN20">
        <f>INDEX(HaverPull!$B:$XZ,MATCH(Calculations!FN$9,HaverPull!$B:$B,0),MATCH(Calculations!$B20,HaverPull!$B$1:$XZ$1,0))</f>
        <v>15774</v>
      </c>
      <c r="FO20">
        <f>INDEX(HaverPull!$B:$XZ,MATCH(Calculations!FO$9,HaverPull!$B:$B,0),MATCH(Calculations!$B20,HaverPull!$B$1:$XZ$1,0))</f>
        <v>15824.1</v>
      </c>
      <c r="FP20">
        <f>INDEX(HaverPull!$B:$XZ,MATCH(Calculations!FP$9,HaverPull!$B:$B,0),MATCH(Calculations!$B20,HaverPull!$B$1:$XZ$1,0))</f>
        <v>15877.1</v>
      </c>
      <c r="FQ20">
        <f>INDEX(HaverPull!$B:$XZ,MATCH(Calculations!FQ$9,HaverPull!$B:$B,0),MATCH(Calculations!$B20,HaverPull!$B$1:$XZ$1,0))</f>
        <v>15932</v>
      </c>
      <c r="FR20">
        <f>INDEX(HaverPull!$B:$XZ,MATCH(Calculations!FR$9,HaverPull!$B:$B,0),MATCH(Calculations!$B20,HaverPull!$B$1:$XZ$1,0))</f>
        <v>15988.6</v>
      </c>
      <c r="FS20">
        <f>INDEX(HaverPull!$B:$XZ,MATCH(Calculations!FS$9,HaverPull!$B:$B,0),MATCH(Calculations!$B20,HaverPull!$B$1:$XZ$1,0))</f>
        <v>16047.2</v>
      </c>
      <c r="FT20">
        <f>INDEX(HaverPull!$B:$XZ,MATCH(Calculations!FT$9,HaverPull!$B:$B,0),MATCH(Calculations!$B20,HaverPull!$B$1:$XZ$1,0))</f>
        <v>16106.6</v>
      </c>
      <c r="FU20">
        <f>INDEX(HaverPull!$B:$XZ,MATCH(Calculations!FU$9,HaverPull!$B:$B,0),MATCH(Calculations!$B20,HaverPull!$B$1:$XZ$1,0))</f>
        <v>16167.1</v>
      </c>
      <c r="FV20">
        <f>INDEX(HaverPull!$B:$XZ,MATCH(Calculations!FV$9,HaverPull!$B:$B,0),MATCH(Calculations!$B20,HaverPull!$B$1:$XZ$1,0))</f>
        <v>16228.7</v>
      </c>
      <c r="FW20">
        <f>INDEX(HaverPull!$B:$XZ,MATCH(Calculations!FW$9,HaverPull!$B:$B,0),MATCH(Calculations!$B20,HaverPull!$B$1:$XZ$1,0))</f>
        <v>16290.5</v>
      </c>
      <c r="FX20">
        <f>INDEX(HaverPull!$B:$XZ,MATCH(Calculations!FX$9,HaverPull!$B:$B,0),MATCH(Calculations!$B20,HaverPull!$B$1:$XZ$1,0))</f>
        <v>16353.5</v>
      </c>
      <c r="FY20">
        <f>INDEX(HaverPull!$B:$XZ,MATCH(Calculations!FY$9,HaverPull!$B:$B,0),MATCH(Calculations!$B20,HaverPull!$B$1:$XZ$1,0))</f>
        <v>16417.900000000001</v>
      </c>
      <c r="FZ20">
        <f>INDEX(HaverPull!$B:$XZ,MATCH(Calculations!FZ$9,HaverPull!$B:$B,0),MATCH(Calculations!$B20,HaverPull!$B$1:$XZ$1,0))</f>
        <v>16483.7</v>
      </c>
      <c r="GA20">
        <f>INDEX(HaverPull!$B:$XZ,MATCH(Calculations!GA$9,HaverPull!$B:$B,0),MATCH(Calculations!$B20,HaverPull!$B$1:$XZ$1,0))</f>
        <v>16551.599999999999</v>
      </c>
      <c r="GB20">
        <f>INDEX(HaverPull!$B:$XZ,MATCH(Calculations!GB$9,HaverPull!$B:$B,0),MATCH(Calculations!$B20,HaverPull!$B$1:$XZ$1,0))</f>
        <v>16622.2</v>
      </c>
      <c r="GC20">
        <f>INDEX(HaverPull!$B:$XZ,MATCH(Calculations!GC$9,HaverPull!$B:$B,0),MATCH(Calculations!$B20,HaverPull!$B$1:$XZ$1,0))</f>
        <v>16693.7</v>
      </c>
      <c r="GD20">
        <f>INDEX(HaverPull!$B:$XZ,MATCH(Calculations!GD$9,HaverPull!$B:$B,0),MATCH(Calculations!$B20,HaverPull!$B$1:$XZ$1,0))</f>
        <v>16765.599999999999</v>
      </c>
      <c r="GE20">
        <f>INDEX(HaverPull!$B:$XZ,MATCH(Calculations!GE$9,HaverPull!$B:$B,0),MATCH(Calculations!$B20,HaverPull!$B$1:$XZ$1,0))</f>
        <v>16837.099999999999</v>
      </c>
      <c r="GF20">
        <f>INDEX(HaverPull!$B:$XZ,MATCH(Calculations!GF$9,HaverPull!$B:$B,0),MATCH(Calculations!$B20,HaverPull!$B$1:$XZ$1,0))</f>
        <v>16905.7</v>
      </c>
      <c r="GG20">
        <f>INDEX(HaverPull!$B:$XZ,MATCH(Calculations!GG$9,HaverPull!$B:$B,0),MATCH(Calculations!$B20,HaverPull!$B$1:$XZ$1,0))</f>
        <v>16974.099999999999</v>
      </c>
      <c r="GH20">
        <f>INDEX(HaverPull!$B:$XZ,MATCH(Calculations!GH$9,HaverPull!$B:$B,0),MATCH(Calculations!$B20,HaverPull!$B$1:$XZ$1,0))</f>
        <v>17042.7</v>
      </c>
      <c r="GI20">
        <f>INDEX(HaverPull!$B:$XZ,MATCH(Calculations!GI$9,HaverPull!$B:$B,0),MATCH(Calculations!$B20,HaverPull!$B$1:$XZ$1,0))</f>
        <v>17110.8</v>
      </c>
      <c r="GJ20">
        <f>INDEX(HaverPull!$B:$XZ,MATCH(Calculations!GJ$9,HaverPull!$B:$B,0),MATCH(Calculations!$B20,HaverPull!$B$1:$XZ$1,0))</f>
        <v>17181.3</v>
      </c>
      <c r="GK20">
        <f>INDEX(HaverPull!$B:$XZ,MATCH(Calculations!GK$9,HaverPull!$B:$B,0),MATCH(Calculations!$B20,HaverPull!$B$1:$XZ$1,0))</f>
        <v>17254.2</v>
      </c>
      <c r="GL20">
        <f>INDEX(HaverPull!$B:$XZ,MATCH(Calculations!GL$9,HaverPull!$B:$B,0),MATCH(Calculations!$B20,HaverPull!$B$1:$XZ$1,0))</f>
        <v>17329.900000000001</v>
      </c>
      <c r="GM20">
        <f>INDEX(HaverPull!$B:$XZ,MATCH(Calculations!GM$9,HaverPull!$B:$B,0),MATCH(Calculations!$B20,HaverPull!$B$1:$XZ$1,0))</f>
        <v>17411.400000000001</v>
      </c>
      <c r="GN20">
        <f>INDEX(HaverPull!$B:$XZ,MATCH(Calculations!GN$9,HaverPull!$B:$B,0),MATCH(Calculations!$B20,HaverPull!$B$1:$XZ$1,0))</f>
        <v>17496.400000000001</v>
      </c>
      <c r="GO20" t="e">
        <f>INDEX(HaverPull!$B:$XZ,MATCH(Calculations!GO$9,HaverPull!$B:$B,0),MATCH(Calculations!$B20,HaverPull!$B$1:$XZ$1,0))</f>
        <v>#N/A</v>
      </c>
      <c r="GP20" t="e">
        <f>INDEX(HaverPull!$B:$XZ,MATCH(Calculations!GP$9,HaverPull!$B:$B,0),MATCH(Calculations!$B20,HaverPull!$B$1:$XZ$1,0))</f>
        <v>#N/A</v>
      </c>
      <c r="GQ20" t="e">
        <f>INDEX(HaverPull!$B:$XZ,MATCH(Calculations!GQ$9,HaverPull!$B:$B,0),MATCH(Calculations!$B20,HaverPull!$B$1:$XZ$1,0))</f>
        <v>#N/A</v>
      </c>
      <c r="GR20" t="e">
        <f>INDEX(HaverPull!$B:$XZ,MATCH(Calculations!GR$9,HaverPull!$B:$B,0),MATCH(Calculations!$B20,HaverPull!$B$1:$XZ$1,0))</f>
        <v>#N/A</v>
      </c>
      <c r="GS20" t="e">
        <f>INDEX(HaverPull!$B:$XZ,MATCH(Calculations!GS$9,HaverPull!$B:$B,0),MATCH(Calculations!$B20,HaverPull!$B$1:$XZ$1,0))</f>
        <v>#N/A</v>
      </c>
      <c r="GT20" t="e">
        <f>INDEX(HaverPull!$B:$XZ,MATCH(Calculations!GT$9,HaverPull!$B:$B,0),MATCH(Calculations!$B20,HaverPull!$B$1:$XZ$1,0))</f>
        <v>#N/A</v>
      </c>
      <c r="GU20" t="e">
        <f>INDEX(HaverPull!$B:$XZ,MATCH(Calculations!GU$9,HaverPull!$B:$B,0),MATCH(Calculations!$B20,HaverPull!$B$1:$XZ$1,0))</f>
        <v>#N/A</v>
      </c>
      <c r="GV20" t="e">
        <f>INDEX(HaverPull!$B:$XZ,MATCH(Calculations!GV$9,HaverPull!$B:$B,0),MATCH(Calculations!$B20,HaverPull!$B$1:$XZ$1,0))</f>
        <v>#N/A</v>
      </c>
    </row>
    <row r="21" spans="1:204" x14ac:dyDescent="0.25">
      <c r="A21" s="7" t="s">
        <v>184</v>
      </c>
      <c r="B21" s="8" t="s">
        <v>9</v>
      </c>
      <c r="C21" t="e">
        <f>INDEX(HaverPull!$B:$XZ,MATCH(Calculations!C$9,HaverPull!$B:$B,0),MATCH(Calculations!$B21,HaverPull!$B$1:$XZ$1,0))</f>
        <v>#N/A</v>
      </c>
      <c r="D21" t="e">
        <f>INDEX(HaverPull!$B:$XZ,MATCH(Calculations!D$9,HaverPull!$B:$B,0),MATCH(Calculations!$B21,HaverPull!$B$1:$XZ$1,0))</f>
        <v>#N/A</v>
      </c>
      <c r="E21" t="e">
        <f>INDEX(HaverPull!$B:$XZ,MATCH(Calculations!E$9,HaverPull!$B:$B,0),MATCH(Calculations!$B21,HaverPull!$B$1:$XZ$1,0))</f>
        <v>#N/A</v>
      </c>
      <c r="F21" t="e">
        <f>INDEX(HaverPull!$B:$XZ,MATCH(Calculations!F$9,HaverPull!$B:$B,0),MATCH(Calculations!$B21,HaverPull!$B$1:$XZ$1,0))</f>
        <v>#N/A</v>
      </c>
      <c r="G21" t="e">
        <f>INDEX(HaverPull!$B:$XZ,MATCH(Calculations!G$9,HaverPull!$B:$B,0),MATCH(Calculations!$B21,HaverPull!$B$1:$XZ$1,0))</f>
        <v>#N/A</v>
      </c>
      <c r="H21" t="e">
        <f>INDEX(HaverPull!$B:$XZ,MATCH(Calculations!H$9,HaverPull!$B:$B,0),MATCH(Calculations!$B21,HaverPull!$B$1:$XZ$1,0))</f>
        <v>#N/A</v>
      </c>
      <c r="I21" t="e">
        <f>INDEX(HaverPull!$B:$XZ,MATCH(Calculations!I$9,HaverPull!$B:$B,0),MATCH(Calculations!$B21,HaverPull!$B$1:$XZ$1,0))</f>
        <v>#N/A</v>
      </c>
      <c r="J21" t="e">
        <f>INDEX(HaverPull!$B:$XZ,MATCH(Calculations!J$9,HaverPull!$B:$B,0),MATCH(Calculations!$B21,HaverPull!$B$1:$XZ$1,0))</f>
        <v>#N/A</v>
      </c>
      <c r="K21" t="e">
        <f>INDEX(HaverPull!$B:$XZ,MATCH(Calculations!K$9,HaverPull!$B:$B,0),MATCH(Calculations!$B21,HaverPull!$B$1:$XZ$1,0))</f>
        <v>#N/A</v>
      </c>
      <c r="L21" t="e">
        <f>INDEX(HaverPull!$B:$XZ,MATCH(Calculations!L$9,HaverPull!$B:$B,0),MATCH(Calculations!$B21,HaverPull!$B$1:$XZ$1,0))</f>
        <v>#N/A</v>
      </c>
      <c r="M21" t="e">
        <f>INDEX(HaverPull!$B:$XZ,MATCH(Calculations!M$9,HaverPull!$B:$B,0),MATCH(Calculations!$B21,HaverPull!$B$1:$XZ$1,0))</f>
        <v>#N/A</v>
      </c>
      <c r="N21" t="e">
        <f>INDEX(HaverPull!$B:$XZ,MATCH(Calculations!N$9,HaverPull!$B:$B,0),MATCH(Calculations!$B21,HaverPull!$B$1:$XZ$1,0))</f>
        <v>#N/A</v>
      </c>
      <c r="O21" t="e">
        <f>INDEX(HaverPull!$B:$XZ,MATCH(Calculations!O$9,HaverPull!$B:$B,0),MATCH(Calculations!$B21,HaverPull!$B$1:$XZ$1,0))</f>
        <v>#N/A</v>
      </c>
      <c r="P21" t="e">
        <f>INDEX(HaverPull!$B:$XZ,MATCH(Calculations!P$9,HaverPull!$B:$B,0),MATCH(Calculations!$B21,HaverPull!$B$1:$XZ$1,0))</f>
        <v>#N/A</v>
      </c>
      <c r="Q21" t="e">
        <f>INDEX(HaverPull!$B:$XZ,MATCH(Calculations!Q$9,HaverPull!$B:$B,0),MATCH(Calculations!$B21,HaverPull!$B$1:$XZ$1,0))</f>
        <v>#N/A</v>
      </c>
      <c r="R21" t="e">
        <f>INDEX(HaverPull!$B:$XZ,MATCH(Calculations!R$9,HaverPull!$B:$B,0),MATCH(Calculations!$B21,HaverPull!$B$1:$XZ$1,0))</f>
        <v>#N/A</v>
      </c>
      <c r="S21" t="e">
        <f>INDEX(HaverPull!$B:$XZ,MATCH(Calculations!S$9,HaverPull!$B:$B,0),MATCH(Calculations!$B21,HaverPull!$B$1:$XZ$1,0))</f>
        <v>#N/A</v>
      </c>
      <c r="T21" t="e">
        <f>INDEX(HaverPull!$B:$XZ,MATCH(Calculations!T$9,HaverPull!$B:$B,0),MATCH(Calculations!$B21,HaverPull!$B$1:$XZ$1,0))</f>
        <v>#N/A</v>
      </c>
      <c r="U21" t="e">
        <f>INDEX(HaverPull!$B:$XZ,MATCH(Calculations!U$9,HaverPull!$B:$B,0),MATCH(Calculations!$B21,HaverPull!$B$1:$XZ$1,0))</f>
        <v>#N/A</v>
      </c>
      <c r="V21" t="e">
        <f>INDEX(HaverPull!$B:$XZ,MATCH(Calculations!V$9,HaverPull!$B:$B,0),MATCH(Calculations!$B21,HaverPull!$B$1:$XZ$1,0))</f>
        <v>#N/A</v>
      </c>
      <c r="W21" t="e">
        <f>INDEX(HaverPull!$B:$XZ,MATCH(Calculations!W$9,HaverPull!$B:$B,0),MATCH(Calculations!$B21,HaverPull!$B$1:$XZ$1,0))</f>
        <v>#N/A</v>
      </c>
      <c r="X21" t="e">
        <f>INDEX(HaverPull!$B:$XZ,MATCH(Calculations!X$9,HaverPull!$B:$B,0),MATCH(Calculations!$B21,HaverPull!$B$1:$XZ$1,0))</f>
        <v>#N/A</v>
      </c>
      <c r="Y21" t="e">
        <f>INDEX(HaverPull!$B:$XZ,MATCH(Calculations!Y$9,HaverPull!$B:$B,0),MATCH(Calculations!$B21,HaverPull!$B$1:$XZ$1,0))</f>
        <v>#N/A</v>
      </c>
      <c r="Z21" t="e">
        <f>INDEX(HaverPull!$B:$XZ,MATCH(Calculations!Z$9,HaverPull!$B:$B,0),MATCH(Calculations!$B21,HaverPull!$B$1:$XZ$1,0))</f>
        <v>#N/A</v>
      </c>
      <c r="AA21" t="e">
        <f>INDEX(HaverPull!$B:$XZ,MATCH(Calculations!AA$9,HaverPull!$B:$B,0),MATCH(Calculations!$B21,HaverPull!$B$1:$XZ$1,0))</f>
        <v>#N/A</v>
      </c>
      <c r="AB21" t="e">
        <f>INDEX(HaverPull!$B:$XZ,MATCH(Calculations!AB$9,HaverPull!$B:$B,0),MATCH(Calculations!$B21,HaverPull!$B$1:$XZ$1,0))</f>
        <v>#N/A</v>
      </c>
      <c r="AC21" t="e">
        <f>INDEX(HaverPull!$B:$XZ,MATCH(Calculations!AC$9,HaverPull!$B:$B,0),MATCH(Calculations!$B21,HaverPull!$B$1:$XZ$1,0))</f>
        <v>#N/A</v>
      </c>
      <c r="AD21" t="e">
        <f>INDEX(HaverPull!$B:$XZ,MATCH(Calculations!AD$9,HaverPull!$B:$B,0),MATCH(Calculations!$B21,HaverPull!$B$1:$XZ$1,0))</f>
        <v>#N/A</v>
      </c>
      <c r="AE21" t="e">
        <f>INDEX(HaverPull!$B:$XZ,MATCH(Calculations!AE$9,HaverPull!$B:$B,0),MATCH(Calculations!$B21,HaverPull!$B$1:$XZ$1,0))</f>
        <v>#N/A</v>
      </c>
      <c r="AF21" t="e">
        <f>INDEX(HaverPull!$B:$XZ,MATCH(Calculations!AF$9,HaverPull!$B:$B,0),MATCH(Calculations!$B21,HaverPull!$B$1:$XZ$1,0))</f>
        <v>#N/A</v>
      </c>
      <c r="AG21" t="e">
        <f>INDEX(HaverPull!$B:$XZ,MATCH(Calculations!AG$9,HaverPull!$B:$B,0),MATCH(Calculations!$B21,HaverPull!$B$1:$XZ$1,0))</f>
        <v>#N/A</v>
      </c>
      <c r="AH21" t="e">
        <f>INDEX(HaverPull!$B:$XZ,MATCH(Calculations!AH$9,HaverPull!$B:$B,0),MATCH(Calculations!$B21,HaverPull!$B$1:$XZ$1,0))</f>
        <v>#N/A</v>
      </c>
      <c r="AI21" t="e">
        <f>INDEX(HaverPull!$B:$XZ,MATCH(Calculations!AI$9,HaverPull!$B:$B,0),MATCH(Calculations!$B21,HaverPull!$B$1:$XZ$1,0))</f>
        <v>#N/A</v>
      </c>
      <c r="AJ21" t="e">
        <f>INDEX(HaverPull!$B:$XZ,MATCH(Calculations!AJ$9,HaverPull!$B:$B,0),MATCH(Calculations!$B21,HaverPull!$B$1:$XZ$1,0))</f>
        <v>#N/A</v>
      </c>
      <c r="AK21" t="e">
        <f>INDEX(HaverPull!$B:$XZ,MATCH(Calculations!AK$9,HaverPull!$B:$B,0),MATCH(Calculations!$B21,HaverPull!$B$1:$XZ$1,0))</f>
        <v>#N/A</v>
      </c>
      <c r="AL21" t="e">
        <f>INDEX(HaverPull!$B:$XZ,MATCH(Calculations!AL$9,HaverPull!$B:$B,0),MATCH(Calculations!$B21,HaverPull!$B$1:$XZ$1,0))</f>
        <v>#N/A</v>
      </c>
      <c r="AM21" t="e">
        <f>INDEX(HaverPull!$B:$XZ,MATCH(Calculations!AM$9,HaverPull!$B:$B,0),MATCH(Calculations!$B21,HaverPull!$B$1:$XZ$1,0))</f>
        <v>#N/A</v>
      </c>
      <c r="AN21" t="e">
        <f>INDEX(HaverPull!$B:$XZ,MATCH(Calculations!AN$9,HaverPull!$B:$B,0),MATCH(Calculations!$B21,HaverPull!$B$1:$XZ$1,0))</f>
        <v>#N/A</v>
      </c>
      <c r="AO21" t="e">
        <f>INDEX(HaverPull!$B:$XZ,MATCH(Calculations!AO$9,HaverPull!$B:$B,0),MATCH(Calculations!$B21,HaverPull!$B$1:$XZ$1,0))</f>
        <v>#N/A</v>
      </c>
      <c r="AP21" t="e">
        <f>INDEX(HaverPull!$B:$XZ,MATCH(Calculations!AP$9,HaverPull!$B:$B,0),MATCH(Calculations!$B21,HaverPull!$B$1:$XZ$1,0))</f>
        <v>#N/A</v>
      </c>
      <c r="AQ21" t="e">
        <f>INDEX(HaverPull!$B:$XZ,MATCH(Calculations!AQ$9,HaverPull!$B:$B,0),MATCH(Calculations!$B21,HaverPull!$B$1:$XZ$1,0))</f>
        <v>#N/A</v>
      </c>
      <c r="AR21" t="e">
        <f>INDEX(HaverPull!$B:$XZ,MATCH(Calculations!AR$9,HaverPull!$B:$B,0),MATCH(Calculations!$B21,HaverPull!$B$1:$XZ$1,0))</f>
        <v>#N/A</v>
      </c>
      <c r="AS21" t="e">
        <f>INDEX(HaverPull!$B:$XZ,MATCH(Calculations!AS$9,HaverPull!$B:$B,0),MATCH(Calculations!$B21,HaverPull!$B$1:$XZ$1,0))</f>
        <v>#N/A</v>
      </c>
      <c r="AT21" t="e">
        <f>INDEX(HaverPull!$B:$XZ,MATCH(Calculations!AT$9,HaverPull!$B:$B,0),MATCH(Calculations!$B21,HaverPull!$B$1:$XZ$1,0))</f>
        <v>#N/A</v>
      </c>
      <c r="AU21" t="e">
        <f>INDEX(HaverPull!$B:$XZ,MATCH(Calculations!AU$9,HaverPull!$B:$B,0),MATCH(Calculations!$B21,HaverPull!$B$1:$XZ$1,0))</f>
        <v>#N/A</v>
      </c>
      <c r="AV21" t="e">
        <f>INDEX(HaverPull!$B:$XZ,MATCH(Calculations!AV$9,HaverPull!$B:$B,0),MATCH(Calculations!$B21,HaverPull!$B$1:$XZ$1,0))</f>
        <v>#N/A</v>
      </c>
      <c r="AW21" t="e">
        <f>INDEX(HaverPull!$B:$XZ,MATCH(Calculations!AW$9,HaverPull!$B:$B,0),MATCH(Calculations!$B21,HaverPull!$B$1:$XZ$1,0))</f>
        <v>#N/A</v>
      </c>
      <c r="AX21" t="e">
        <f>INDEX(HaverPull!$B:$XZ,MATCH(Calculations!AX$9,HaverPull!$B:$B,0),MATCH(Calculations!$B21,HaverPull!$B$1:$XZ$1,0))</f>
        <v>#N/A</v>
      </c>
      <c r="AY21" t="e">
        <f>INDEX(HaverPull!$B:$XZ,MATCH(Calculations!AY$9,HaverPull!$B:$B,0),MATCH(Calculations!$B21,HaverPull!$B$1:$XZ$1,0))</f>
        <v>#N/A</v>
      </c>
      <c r="AZ21" t="e">
        <f>INDEX(HaverPull!$B:$XZ,MATCH(Calculations!AZ$9,HaverPull!$B:$B,0),MATCH(Calculations!$B21,HaverPull!$B$1:$XZ$1,0))</f>
        <v>#N/A</v>
      </c>
      <c r="BA21" t="e">
        <f>INDEX(HaverPull!$B:$XZ,MATCH(Calculations!BA$9,HaverPull!$B:$B,0),MATCH(Calculations!$B21,HaverPull!$B$1:$XZ$1,0))</f>
        <v>#N/A</v>
      </c>
      <c r="BB21" t="e">
        <f>INDEX(HaverPull!$B:$XZ,MATCH(Calculations!BB$9,HaverPull!$B:$B,0),MATCH(Calculations!$B21,HaverPull!$B$1:$XZ$1,0))</f>
        <v>#N/A</v>
      </c>
      <c r="BC21" t="e">
        <f>INDEX(HaverPull!$B:$XZ,MATCH(Calculations!BC$9,HaverPull!$B:$B,0),MATCH(Calculations!$B21,HaverPull!$B$1:$XZ$1,0))</f>
        <v>#N/A</v>
      </c>
      <c r="BD21" t="e">
        <f>INDEX(HaverPull!$B:$XZ,MATCH(Calculations!BD$9,HaverPull!$B:$B,0),MATCH(Calculations!$B21,HaverPull!$B$1:$XZ$1,0))</f>
        <v>#N/A</v>
      </c>
      <c r="BE21" t="e">
        <f>INDEX(HaverPull!$B:$XZ,MATCH(Calculations!BE$9,HaverPull!$B:$B,0),MATCH(Calculations!$B21,HaverPull!$B$1:$XZ$1,0))</f>
        <v>#N/A</v>
      </c>
      <c r="BF21" t="e">
        <f>INDEX(HaverPull!$B:$XZ,MATCH(Calculations!BF$9,HaverPull!$B:$B,0),MATCH(Calculations!$B21,HaverPull!$B$1:$XZ$1,0))</f>
        <v>#N/A</v>
      </c>
      <c r="BG21" t="e">
        <f>INDEX(HaverPull!$B:$XZ,MATCH(Calculations!BG$9,HaverPull!$B:$B,0),MATCH(Calculations!$B21,HaverPull!$B$1:$XZ$1,0))</f>
        <v>#N/A</v>
      </c>
      <c r="BH21" t="e">
        <f>INDEX(HaverPull!$B:$XZ,MATCH(Calculations!BH$9,HaverPull!$B:$B,0),MATCH(Calculations!$B21,HaverPull!$B$1:$XZ$1,0))</f>
        <v>#N/A</v>
      </c>
      <c r="BI21" t="e">
        <f>INDEX(HaverPull!$B:$XZ,MATCH(Calculations!BI$9,HaverPull!$B:$B,0),MATCH(Calculations!$B21,HaverPull!$B$1:$XZ$1,0))</f>
        <v>#N/A</v>
      </c>
      <c r="BJ21" t="e">
        <f>INDEX(HaverPull!$B:$XZ,MATCH(Calculations!BJ$9,HaverPull!$B:$B,0),MATCH(Calculations!$B21,HaverPull!$B$1:$XZ$1,0))</f>
        <v>#N/A</v>
      </c>
      <c r="BK21" t="e">
        <f>INDEX(HaverPull!$B:$XZ,MATCH(Calculations!BK$9,HaverPull!$B:$B,0),MATCH(Calculations!$B21,HaverPull!$B$1:$XZ$1,0))</f>
        <v>#N/A</v>
      </c>
      <c r="BL21" t="e">
        <f>INDEX(HaverPull!$B:$XZ,MATCH(Calculations!BL$9,HaverPull!$B:$B,0),MATCH(Calculations!$B21,HaverPull!$B$1:$XZ$1,0))</f>
        <v>#N/A</v>
      </c>
      <c r="BM21" t="e">
        <f>INDEX(HaverPull!$B:$XZ,MATCH(Calculations!BM$9,HaverPull!$B:$B,0),MATCH(Calculations!$B21,HaverPull!$B$1:$XZ$1,0))</f>
        <v>#N/A</v>
      </c>
      <c r="BN21" t="e">
        <f>INDEX(HaverPull!$B:$XZ,MATCH(Calculations!BN$9,HaverPull!$B:$B,0),MATCH(Calculations!$B21,HaverPull!$B$1:$XZ$1,0))</f>
        <v>#N/A</v>
      </c>
      <c r="BO21" t="e">
        <f>INDEX(HaverPull!$B:$XZ,MATCH(Calculations!BO$9,HaverPull!$B:$B,0),MATCH(Calculations!$B21,HaverPull!$B$1:$XZ$1,0))</f>
        <v>#N/A</v>
      </c>
      <c r="BP21" t="e">
        <f>INDEX(HaverPull!$B:$XZ,MATCH(Calculations!BP$9,HaverPull!$B:$B,0),MATCH(Calculations!$B21,HaverPull!$B$1:$XZ$1,0))</f>
        <v>#N/A</v>
      </c>
      <c r="BQ21" t="e">
        <f>INDEX(HaverPull!$B:$XZ,MATCH(Calculations!BQ$9,HaverPull!$B:$B,0),MATCH(Calculations!$B21,HaverPull!$B$1:$XZ$1,0))</f>
        <v>#N/A</v>
      </c>
      <c r="BR21" t="e">
        <f>INDEX(HaverPull!$B:$XZ,MATCH(Calculations!BR$9,HaverPull!$B:$B,0),MATCH(Calculations!$B21,HaverPull!$B$1:$XZ$1,0))</f>
        <v>#N/A</v>
      </c>
      <c r="BS21" t="e">
        <f>INDEX(HaverPull!$B:$XZ,MATCH(Calculations!BS$9,HaverPull!$B:$B,0),MATCH(Calculations!$B21,HaverPull!$B$1:$XZ$1,0))</f>
        <v>#N/A</v>
      </c>
      <c r="BT21" t="e">
        <f>INDEX(HaverPull!$B:$XZ,MATCH(Calculations!BT$9,HaverPull!$B:$B,0),MATCH(Calculations!$B21,HaverPull!$B$1:$XZ$1,0))</f>
        <v>#N/A</v>
      </c>
      <c r="BU21" t="e">
        <f>INDEX(HaverPull!$B:$XZ,MATCH(Calculations!BU$9,HaverPull!$B:$B,0),MATCH(Calculations!$B21,HaverPull!$B$1:$XZ$1,0))</f>
        <v>#N/A</v>
      </c>
      <c r="BV21" t="e">
        <f>INDEX(HaverPull!$B:$XZ,MATCH(Calculations!BV$9,HaverPull!$B:$B,0),MATCH(Calculations!$B21,HaverPull!$B$1:$XZ$1,0))</f>
        <v>#N/A</v>
      </c>
      <c r="BW21" t="e">
        <f>INDEX(HaverPull!$B:$XZ,MATCH(Calculations!BW$9,HaverPull!$B:$B,0),MATCH(Calculations!$B21,HaverPull!$B$1:$XZ$1,0))</f>
        <v>#N/A</v>
      </c>
      <c r="BX21" t="e">
        <f>INDEX(HaverPull!$B:$XZ,MATCH(Calculations!BX$9,HaverPull!$B:$B,0),MATCH(Calculations!$B21,HaverPull!$B$1:$XZ$1,0))</f>
        <v>#N/A</v>
      </c>
      <c r="BY21" t="e">
        <f>INDEX(HaverPull!$B:$XZ,MATCH(Calculations!BY$9,HaverPull!$B:$B,0),MATCH(Calculations!$B21,HaverPull!$B$1:$XZ$1,0))</f>
        <v>#N/A</v>
      </c>
      <c r="BZ21" t="e">
        <f>INDEX(HaverPull!$B:$XZ,MATCH(Calculations!BZ$9,HaverPull!$B:$B,0),MATCH(Calculations!$B21,HaverPull!$B$1:$XZ$1,0))</f>
        <v>#N/A</v>
      </c>
      <c r="CA21" t="e">
        <f>INDEX(HaverPull!$B:$XZ,MATCH(Calculations!CA$9,HaverPull!$B:$B,0),MATCH(Calculations!$B21,HaverPull!$B$1:$XZ$1,0))</f>
        <v>#N/A</v>
      </c>
      <c r="CB21" t="e">
        <f>INDEX(HaverPull!$B:$XZ,MATCH(Calculations!CB$9,HaverPull!$B:$B,0),MATCH(Calculations!$B21,HaverPull!$B$1:$XZ$1,0))</f>
        <v>#N/A</v>
      </c>
      <c r="CC21" t="e">
        <f>INDEX(HaverPull!$B:$XZ,MATCH(Calculations!CC$9,HaverPull!$B:$B,0),MATCH(Calculations!$B21,HaverPull!$B$1:$XZ$1,0))</f>
        <v>#N/A</v>
      </c>
      <c r="CD21" t="e">
        <f>INDEX(HaverPull!$B:$XZ,MATCH(Calculations!CD$9,HaverPull!$B:$B,0),MATCH(Calculations!$B21,HaverPull!$B$1:$XZ$1,0))</f>
        <v>#N/A</v>
      </c>
      <c r="CE21" t="e">
        <f>INDEX(HaverPull!$B:$XZ,MATCH(Calculations!CE$9,HaverPull!$B:$B,0),MATCH(Calculations!$B21,HaverPull!$B$1:$XZ$1,0))</f>
        <v>#N/A</v>
      </c>
      <c r="CF21" t="e">
        <f>INDEX(HaverPull!$B:$XZ,MATCH(Calculations!CF$9,HaverPull!$B:$B,0),MATCH(Calculations!$B21,HaverPull!$B$1:$XZ$1,0))</f>
        <v>#N/A</v>
      </c>
      <c r="CG21" t="e">
        <f>INDEX(HaverPull!$B:$XZ,MATCH(Calculations!CG$9,HaverPull!$B:$B,0),MATCH(Calculations!$B21,HaverPull!$B$1:$XZ$1,0))</f>
        <v>#N/A</v>
      </c>
      <c r="CH21" t="e">
        <f>INDEX(HaverPull!$B:$XZ,MATCH(Calculations!CH$9,HaverPull!$B:$B,0),MATCH(Calculations!$B21,HaverPull!$B$1:$XZ$1,0))</f>
        <v>#N/A</v>
      </c>
      <c r="CI21" t="e">
        <f>INDEX(HaverPull!$B:$XZ,MATCH(Calculations!CI$9,HaverPull!$B:$B,0),MATCH(Calculations!$B21,HaverPull!$B$1:$XZ$1,0))</f>
        <v>#N/A</v>
      </c>
      <c r="CJ21" t="e">
        <f>INDEX(HaverPull!$B:$XZ,MATCH(Calculations!CJ$9,HaverPull!$B:$B,0),MATCH(Calculations!$B21,HaverPull!$B$1:$XZ$1,0))</f>
        <v>#N/A</v>
      </c>
      <c r="CK21" t="e">
        <f>INDEX(HaverPull!$B:$XZ,MATCH(Calculations!CK$9,HaverPull!$B:$B,0),MATCH(Calculations!$B21,HaverPull!$B$1:$XZ$1,0))</f>
        <v>#N/A</v>
      </c>
      <c r="CL21" t="e">
        <f>INDEX(HaverPull!$B:$XZ,MATCH(Calculations!CL$9,HaverPull!$B:$B,0),MATCH(Calculations!$B21,HaverPull!$B$1:$XZ$1,0))</f>
        <v>#N/A</v>
      </c>
      <c r="CM21" t="e">
        <f>INDEX(HaverPull!$B:$XZ,MATCH(Calculations!CM$9,HaverPull!$B:$B,0),MATCH(Calculations!$B21,HaverPull!$B$1:$XZ$1,0))</f>
        <v>#N/A</v>
      </c>
      <c r="CN21" t="e">
        <f>INDEX(HaverPull!$B:$XZ,MATCH(Calculations!CN$9,HaverPull!$B:$B,0),MATCH(Calculations!$B21,HaverPull!$B$1:$XZ$1,0))</f>
        <v>#N/A</v>
      </c>
      <c r="CO21" t="e">
        <f>INDEX(HaverPull!$B:$XZ,MATCH(Calculations!CO$9,HaverPull!$B:$B,0),MATCH(Calculations!$B21,HaverPull!$B$1:$XZ$1,0))</f>
        <v>#N/A</v>
      </c>
      <c r="CP21" t="e">
        <f>INDEX(HaverPull!$B:$XZ,MATCH(Calculations!CP$9,HaverPull!$B:$B,0),MATCH(Calculations!$B21,HaverPull!$B$1:$XZ$1,0))</f>
        <v>#N/A</v>
      </c>
      <c r="CQ21" t="e">
        <f>INDEX(HaverPull!$B:$XZ,MATCH(Calculations!CQ$9,HaverPull!$B:$B,0),MATCH(Calculations!$B21,HaverPull!$B$1:$XZ$1,0))</f>
        <v>#N/A</v>
      </c>
      <c r="CR21" t="e">
        <f>INDEX(HaverPull!$B:$XZ,MATCH(Calculations!CR$9,HaverPull!$B:$B,0),MATCH(Calculations!$B21,HaverPull!$B$1:$XZ$1,0))</f>
        <v>#N/A</v>
      </c>
      <c r="CS21" t="e">
        <f>INDEX(HaverPull!$B:$XZ,MATCH(Calculations!CS$9,HaverPull!$B:$B,0),MATCH(Calculations!$B21,HaverPull!$B$1:$XZ$1,0))</f>
        <v>#N/A</v>
      </c>
      <c r="CT21" t="e">
        <f>INDEX(HaverPull!$B:$XZ,MATCH(Calculations!CT$9,HaverPull!$B:$B,0),MATCH(Calculations!$B21,HaverPull!$B$1:$XZ$1,0))</f>
        <v>#N/A</v>
      </c>
      <c r="CU21" t="e">
        <f>INDEX(HaverPull!$B:$XZ,MATCH(Calculations!CU$9,HaverPull!$B:$B,0),MATCH(Calculations!$B21,HaverPull!$B$1:$XZ$1,0))</f>
        <v>#N/A</v>
      </c>
      <c r="CV21" t="e">
        <f>INDEX(HaverPull!$B:$XZ,MATCH(Calculations!CV$9,HaverPull!$B:$B,0),MATCH(Calculations!$B21,HaverPull!$B$1:$XZ$1,0))</f>
        <v>#N/A</v>
      </c>
      <c r="CW21" t="e">
        <f>INDEX(HaverPull!$B:$XZ,MATCH(Calculations!CW$9,HaverPull!$B:$B,0),MATCH(Calculations!$B21,HaverPull!$B$1:$XZ$1,0))</f>
        <v>#N/A</v>
      </c>
      <c r="CX21" t="e">
        <f>INDEX(HaverPull!$B:$XZ,MATCH(Calculations!CX$9,HaverPull!$B:$B,0),MATCH(Calculations!$B21,HaverPull!$B$1:$XZ$1,0))</f>
        <v>#N/A</v>
      </c>
      <c r="CY21" t="e">
        <f>INDEX(HaverPull!$B:$XZ,MATCH(Calculations!CY$9,HaverPull!$B:$B,0),MATCH(Calculations!$B21,HaverPull!$B$1:$XZ$1,0))</f>
        <v>#N/A</v>
      </c>
      <c r="CZ21" t="e">
        <f>INDEX(HaverPull!$B:$XZ,MATCH(Calculations!CZ$9,HaverPull!$B:$B,0),MATCH(Calculations!$B21,HaverPull!$B$1:$XZ$1,0))</f>
        <v>#N/A</v>
      </c>
      <c r="DA21" t="e">
        <f>INDEX(HaverPull!$B:$XZ,MATCH(Calculations!DA$9,HaverPull!$B:$B,0),MATCH(Calculations!$B21,HaverPull!$B$1:$XZ$1,0))</f>
        <v>#N/A</v>
      </c>
      <c r="DB21" t="e">
        <f>INDEX(HaverPull!$B:$XZ,MATCH(Calculations!DB$9,HaverPull!$B:$B,0),MATCH(Calculations!$B21,HaverPull!$B$1:$XZ$1,0))</f>
        <v>#N/A</v>
      </c>
      <c r="DC21" t="e">
        <f>INDEX(HaverPull!$B:$XZ,MATCH(Calculations!DC$9,HaverPull!$B:$B,0),MATCH(Calculations!$B21,HaverPull!$B$1:$XZ$1,0))</f>
        <v>#N/A</v>
      </c>
      <c r="DD21" t="e">
        <f>INDEX(HaverPull!$B:$XZ,MATCH(Calculations!DD$9,HaverPull!$B:$B,0),MATCH(Calculations!$B21,HaverPull!$B$1:$XZ$1,0))</f>
        <v>#N/A</v>
      </c>
      <c r="DE21" t="e">
        <f>INDEX(HaverPull!$B:$XZ,MATCH(Calculations!DE$9,HaverPull!$B:$B,0),MATCH(Calculations!$B21,HaverPull!$B$1:$XZ$1,0))</f>
        <v>#N/A</v>
      </c>
      <c r="DF21" t="e">
        <f>INDEX(HaverPull!$B:$XZ,MATCH(Calculations!DF$9,HaverPull!$B:$B,0),MATCH(Calculations!$B21,HaverPull!$B$1:$XZ$1,0))</f>
        <v>#N/A</v>
      </c>
      <c r="DG21" t="e">
        <f>INDEX(HaverPull!$B:$XZ,MATCH(Calculations!DG$9,HaverPull!$B:$B,0),MATCH(Calculations!$B21,HaverPull!$B$1:$XZ$1,0))</f>
        <v>#N/A</v>
      </c>
      <c r="DH21" t="e">
        <f>INDEX(HaverPull!$B:$XZ,MATCH(Calculations!DH$9,HaverPull!$B:$B,0),MATCH(Calculations!$B21,HaverPull!$B$1:$XZ$1,0))</f>
        <v>#N/A</v>
      </c>
      <c r="DI21" t="e">
        <f>INDEX(HaverPull!$B:$XZ,MATCH(Calculations!DI$9,HaverPull!$B:$B,0),MATCH(Calculations!$B21,HaverPull!$B$1:$XZ$1,0))</f>
        <v>#N/A</v>
      </c>
      <c r="DJ21" t="e">
        <f>INDEX(HaverPull!$B:$XZ,MATCH(Calculations!DJ$9,HaverPull!$B:$B,0),MATCH(Calculations!$B21,HaverPull!$B$1:$XZ$1,0))</f>
        <v>#N/A</v>
      </c>
      <c r="DK21" t="e">
        <f>INDEX(HaverPull!$B:$XZ,MATCH(Calculations!DK$9,HaverPull!$B:$B,0),MATCH(Calculations!$B21,HaverPull!$B$1:$XZ$1,0))</f>
        <v>#N/A</v>
      </c>
      <c r="DL21" t="e">
        <f>INDEX(HaverPull!$B:$XZ,MATCH(Calculations!DL$9,HaverPull!$B:$B,0),MATCH(Calculations!$B21,HaverPull!$B$1:$XZ$1,0))</f>
        <v>#N/A</v>
      </c>
      <c r="DM21" t="e">
        <f>INDEX(HaverPull!$B:$XZ,MATCH(Calculations!DM$9,HaverPull!$B:$B,0),MATCH(Calculations!$B21,HaverPull!$B$1:$XZ$1,0))</f>
        <v>#N/A</v>
      </c>
      <c r="DN21" t="e">
        <f>INDEX(HaverPull!$B:$XZ,MATCH(Calculations!DN$9,HaverPull!$B:$B,0),MATCH(Calculations!$B21,HaverPull!$B$1:$XZ$1,0))</f>
        <v>#N/A</v>
      </c>
      <c r="DO21" t="e">
        <f>INDEX(HaverPull!$B:$XZ,MATCH(Calculations!DO$9,HaverPull!$B:$B,0),MATCH(Calculations!$B21,HaverPull!$B$1:$XZ$1,0))</f>
        <v>#N/A</v>
      </c>
      <c r="DP21" t="e">
        <f>INDEX(HaverPull!$B:$XZ,MATCH(Calculations!DP$9,HaverPull!$B:$B,0),MATCH(Calculations!$B21,HaverPull!$B$1:$XZ$1,0))</f>
        <v>#N/A</v>
      </c>
      <c r="DQ21" t="e">
        <f>INDEX(HaverPull!$B:$XZ,MATCH(Calculations!DQ$9,HaverPull!$B:$B,0),MATCH(Calculations!$B21,HaverPull!$B$1:$XZ$1,0))</f>
        <v>#N/A</v>
      </c>
      <c r="DR21" t="e">
        <f>INDEX(HaverPull!$B:$XZ,MATCH(Calculations!DR$9,HaverPull!$B:$B,0),MATCH(Calculations!$B21,HaverPull!$B$1:$XZ$1,0))</f>
        <v>#N/A</v>
      </c>
      <c r="DS21" t="e">
        <f>INDEX(HaverPull!$B:$XZ,MATCH(Calculations!DS$9,HaverPull!$B:$B,0),MATCH(Calculations!$B21,HaverPull!$B$1:$XZ$1,0))</f>
        <v>#N/A</v>
      </c>
      <c r="DT21" t="e">
        <f>INDEX(HaverPull!$B:$XZ,MATCH(Calculations!DT$9,HaverPull!$B:$B,0),MATCH(Calculations!$B21,HaverPull!$B$1:$XZ$1,0))</f>
        <v>#N/A</v>
      </c>
      <c r="DU21" t="e">
        <f>INDEX(HaverPull!$B:$XZ,MATCH(Calculations!DU$9,HaverPull!$B:$B,0),MATCH(Calculations!$B21,HaverPull!$B$1:$XZ$1,0))</f>
        <v>#N/A</v>
      </c>
      <c r="DV21" t="e">
        <f>INDEX(HaverPull!$B:$XZ,MATCH(Calculations!DV$9,HaverPull!$B:$B,0),MATCH(Calculations!$B21,HaverPull!$B$1:$XZ$1,0))</f>
        <v>#N/A</v>
      </c>
      <c r="DW21" t="e">
        <f>INDEX(HaverPull!$B:$XZ,MATCH(Calculations!DW$9,HaverPull!$B:$B,0),MATCH(Calculations!$B21,HaverPull!$B$1:$XZ$1,0))</f>
        <v>#N/A</v>
      </c>
      <c r="DX21" t="e">
        <f>INDEX(HaverPull!$B:$XZ,MATCH(Calculations!DX$9,HaverPull!$B:$B,0),MATCH(Calculations!$B21,HaverPull!$B$1:$XZ$1,0))</f>
        <v>#N/A</v>
      </c>
      <c r="DY21" t="e">
        <f>INDEX(HaverPull!$B:$XZ,MATCH(Calculations!DY$9,HaverPull!$B:$B,0),MATCH(Calculations!$B21,HaverPull!$B$1:$XZ$1,0))</f>
        <v>#N/A</v>
      </c>
      <c r="DZ21" t="e">
        <f>INDEX(HaverPull!$B:$XZ,MATCH(Calculations!DZ$9,HaverPull!$B:$B,0),MATCH(Calculations!$B21,HaverPull!$B$1:$XZ$1,0))</f>
        <v>#N/A</v>
      </c>
      <c r="EA21" t="e">
        <f>INDEX(HaverPull!$B:$XZ,MATCH(Calculations!EA$9,HaverPull!$B:$B,0),MATCH(Calculations!$B21,HaverPull!$B$1:$XZ$1,0))</f>
        <v>#N/A</v>
      </c>
      <c r="EB21" t="e">
        <f>INDEX(HaverPull!$B:$XZ,MATCH(Calculations!EB$9,HaverPull!$B:$B,0),MATCH(Calculations!$B21,HaverPull!$B$1:$XZ$1,0))</f>
        <v>#N/A</v>
      </c>
      <c r="EC21" t="e">
        <f>INDEX(HaverPull!$B:$XZ,MATCH(Calculations!EC$9,HaverPull!$B:$B,0),MATCH(Calculations!$B21,HaverPull!$B$1:$XZ$1,0))</f>
        <v>#N/A</v>
      </c>
      <c r="ED21" t="e">
        <f>INDEX(HaverPull!$B:$XZ,MATCH(Calculations!ED$9,HaverPull!$B:$B,0),MATCH(Calculations!$B21,HaverPull!$B$1:$XZ$1,0))</f>
        <v>#N/A</v>
      </c>
      <c r="EE21" t="e">
        <f>INDEX(HaverPull!$B:$XZ,MATCH(Calculations!EE$9,HaverPull!$B:$B,0),MATCH(Calculations!$B21,HaverPull!$B$1:$XZ$1,0))</f>
        <v>#N/A</v>
      </c>
      <c r="EF21" t="e">
        <f>INDEX(HaverPull!$B:$XZ,MATCH(Calculations!EF$9,HaverPull!$B:$B,0),MATCH(Calculations!$B21,HaverPull!$B$1:$XZ$1,0))</f>
        <v>#N/A</v>
      </c>
      <c r="EG21" t="e">
        <f>INDEX(HaverPull!$B:$XZ,MATCH(Calculations!EG$9,HaverPull!$B:$B,0),MATCH(Calculations!$B21,HaverPull!$B$1:$XZ$1,0))</f>
        <v>#N/A</v>
      </c>
      <c r="EH21" t="e">
        <f>INDEX(HaverPull!$B:$XZ,MATCH(Calculations!EH$9,HaverPull!$B:$B,0),MATCH(Calculations!$B21,HaverPull!$B$1:$XZ$1,0))</f>
        <v>#N/A</v>
      </c>
      <c r="EI21" t="e">
        <f>INDEX(HaverPull!$B:$XZ,MATCH(Calculations!EI$9,HaverPull!$B:$B,0),MATCH(Calculations!$B21,HaverPull!$B$1:$XZ$1,0))</f>
        <v>#N/A</v>
      </c>
      <c r="EJ21" t="e">
        <f>INDEX(HaverPull!$B:$XZ,MATCH(Calculations!EJ$9,HaverPull!$B:$B,0),MATCH(Calculations!$B21,HaverPull!$B$1:$XZ$1,0))</f>
        <v>#N/A</v>
      </c>
      <c r="EK21" t="e">
        <f>INDEX(HaverPull!$B:$XZ,MATCH(Calculations!EK$9,HaverPull!$B:$B,0),MATCH(Calculations!$B21,HaverPull!$B$1:$XZ$1,0))</f>
        <v>#N/A</v>
      </c>
      <c r="EL21" t="e">
        <f>INDEX(HaverPull!$B:$XZ,MATCH(Calculations!EL$9,HaverPull!$B:$B,0),MATCH(Calculations!$B21,HaverPull!$B$1:$XZ$1,0))</f>
        <v>#N/A</v>
      </c>
      <c r="EM21" t="e">
        <f>INDEX(HaverPull!$B:$XZ,MATCH(Calculations!EM$9,HaverPull!$B:$B,0),MATCH(Calculations!$B21,HaverPull!$B$1:$XZ$1,0))</f>
        <v>#N/A</v>
      </c>
      <c r="EN21" t="e">
        <f>INDEX(HaverPull!$B:$XZ,MATCH(Calculations!EN$9,HaverPull!$B:$B,0),MATCH(Calculations!$B21,HaverPull!$B$1:$XZ$1,0))</f>
        <v>#N/A</v>
      </c>
      <c r="EO21" t="e">
        <f>INDEX(HaverPull!$B:$XZ,MATCH(Calculations!EO$9,HaverPull!$B:$B,0),MATCH(Calculations!$B21,HaverPull!$B$1:$XZ$1,0))</f>
        <v>#N/A</v>
      </c>
      <c r="EP21" t="e">
        <f>INDEX(HaverPull!$B:$XZ,MATCH(Calculations!EP$9,HaverPull!$B:$B,0),MATCH(Calculations!$B21,HaverPull!$B$1:$XZ$1,0))</f>
        <v>#N/A</v>
      </c>
      <c r="EQ21" t="e">
        <f>INDEX(HaverPull!$B:$XZ,MATCH(Calculations!EQ$9,HaverPull!$B:$B,0),MATCH(Calculations!$B21,HaverPull!$B$1:$XZ$1,0))</f>
        <v>#N/A</v>
      </c>
      <c r="ER21" t="e">
        <f>INDEX(HaverPull!$B:$XZ,MATCH(Calculations!ER$9,HaverPull!$B:$B,0),MATCH(Calculations!$B21,HaverPull!$B$1:$XZ$1,0))</f>
        <v>#N/A</v>
      </c>
      <c r="ES21" t="e">
        <f>INDEX(HaverPull!$B:$XZ,MATCH(Calculations!ES$9,HaverPull!$B:$B,0),MATCH(Calculations!$B21,HaverPull!$B$1:$XZ$1,0))</f>
        <v>#N/A</v>
      </c>
      <c r="ET21" t="e">
        <f>INDEX(HaverPull!$B:$XZ,MATCH(Calculations!ET$9,HaverPull!$B:$B,0),MATCH(Calculations!$B21,HaverPull!$B$1:$XZ$1,0))</f>
        <v>#N/A</v>
      </c>
      <c r="EU21" t="e">
        <f>INDEX(HaverPull!$B:$XZ,MATCH(Calculations!EU$9,HaverPull!$B:$B,0),MATCH(Calculations!$B21,HaverPull!$B$1:$XZ$1,0))</f>
        <v>#N/A</v>
      </c>
      <c r="EV21" t="e">
        <f>INDEX(HaverPull!$B:$XZ,MATCH(Calculations!EV$9,HaverPull!$B:$B,0),MATCH(Calculations!$B21,HaverPull!$B$1:$XZ$1,0))</f>
        <v>#N/A</v>
      </c>
      <c r="EW21" t="e">
        <f>INDEX(HaverPull!$B:$XZ,MATCH(Calculations!EW$9,HaverPull!$B:$B,0),MATCH(Calculations!$B21,HaverPull!$B$1:$XZ$1,0))</f>
        <v>#N/A</v>
      </c>
      <c r="EX21" t="e">
        <f>INDEX(HaverPull!$B:$XZ,MATCH(Calculations!EX$9,HaverPull!$B:$B,0),MATCH(Calculations!$B21,HaverPull!$B$1:$XZ$1,0))</f>
        <v>#N/A</v>
      </c>
      <c r="EY21" t="e">
        <f>INDEX(HaverPull!$B:$XZ,MATCH(Calculations!EY$9,HaverPull!$B:$B,0),MATCH(Calculations!$B21,HaverPull!$B$1:$XZ$1,0))</f>
        <v>#N/A</v>
      </c>
      <c r="EZ21" t="e">
        <f>INDEX(HaverPull!$B:$XZ,MATCH(Calculations!EZ$9,HaverPull!$B:$B,0),MATCH(Calculations!$B21,HaverPull!$B$1:$XZ$1,0))</f>
        <v>#N/A</v>
      </c>
      <c r="FA21" t="e">
        <f>INDEX(HaverPull!$B:$XZ,MATCH(Calculations!FA$9,HaverPull!$B:$B,0),MATCH(Calculations!$B21,HaverPull!$B$1:$XZ$1,0))</f>
        <v>#N/A</v>
      </c>
      <c r="FB21" t="e">
        <f>INDEX(HaverPull!$B:$XZ,MATCH(Calculations!FB$9,HaverPull!$B:$B,0),MATCH(Calculations!$B21,HaverPull!$B$1:$XZ$1,0))</f>
        <v>#N/A</v>
      </c>
      <c r="FC21" t="e">
        <f>INDEX(HaverPull!$B:$XZ,MATCH(Calculations!FC$9,HaverPull!$B:$B,0),MATCH(Calculations!$B21,HaverPull!$B$1:$XZ$1,0))</f>
        <v>#N/A</v>
      </c>
      <c r="FD21" t="e">
        <f>INDEX(HaverPull!$B:$XZ,MATCH(Calculations!FD$9,HaverPull!$B:$B,0),MATCH(Calculations!$B21,HaverPull!$B$1:$XZ$1,0))</f>
        <v>#N/A</v>
      </c>
      <c r="FE21" t="e">
        <f>INDEX(HaverPull!$B:$XZ,MATCH(Calculations!FE$9,HaverPull!$B:$B,0),MATCH(Calculations!$B21,HaverPull!$B$1:$XZ$1,0))</f>
        <v>#N/A</v>
      </c>
      <c r="FF21" t="e">
        <f>INDEX(HaverPull!$B:$XZ,MATCH(Calculations!FF$9,HaverPull!$B:$B,0),MATCH(Calculations!$B21,HaverPull!$B$1:$XZ$1,0))</f>
        <v>#N/A</v>
      </c>
      <c r="FG21" t="e">
        <f>INDEX(HaverPull!$B:$XZ,MATCH(Calculations!FG$9,HaverPull!$B:$B,0),MATCH(Calculations!$B21,HaverPull!$B$1:$XZ$1,0))</f>
        <v>#N/A</v>
      </c>
      <c r="FH21" t="e">
        <f>INDEX(HaverPull!$B:$XZ,MATCH(Calculations!FH$9,HaverPull!$B:$B,0),MATCH(Calculations!$B21,HaverPull!$B$1:$XZ$1,0))</f>
        <v>#N/A</v>
      </c>
      <c r="FI21" t="e">
        <f>INDEX(HaverPull!$B:$XZ,MATCH(Calculations!FI$9,HaverPull!$B:$B,0),MATCH(Calculations!$B21,HaverPull!$B$1:$XZ$1,0))</f>
        <v>#N/A</v>
      </c>
      <c r="FJ21" t="e">
        <f>INDEX(HaverPull!$B:$XZ,MATCH(Calculations!FJ$9,HaverPull!$B:$B,0),MATCH(Calculations!$B21,HaverPull!$B$1:$XZ$1,0))</f>
        <v>#N/A</v>
      </c>
      <c r="FK21" t="e">
        <f>INDEX(HaverPull!$B:$XZ,MATCH(Calculations!FK$9,HaverPull!$B:$B,0),MATCH(Calculations!$B21,HaverPull!$B$1:$XZ$1,0))</f>
        <v>#N/A</v>
      </c>
      <c r="FL21" t="e">
        <f>INDEX(HaverPull!$B:$XZ,MATCH(Calculations!FL$9,HaverPull!$B:$B,0),MATCH(Calculations!$B21,HaverPull!$B$1:$XZ$1,0))</f>
        <v>#N/A</v>
      </c>
      <c r="FM21" t="e">
        <f>INDEX(HaverPull!$B:$XZ,MATCH(Calculations!FM$9,HaverPull!$B:$B,0),MATCH(Calculations!$B21,HaverPull!$B$1:$XZ$1,0))</f>
        <v>#N/A</v>
      </c>
      <c r="FN21" t="e">
        <f>INDEX(HaverPull!$B:$XZ,MATCH(Calculations!FN$9,HaverPull!$B:$B,0),MATCH(Calculations!$B21,HaverPull!$B$1:$XZ$1,0))</f>
        <v>#N/A</v>
      </c>
      <c r="FO21" t="e">
        <f>INDEX(HaverPull!$B:$XZ,MATCH(Calculations!FO$9,HaverPull!$B:$B,0),MATCH(Calculations!$B21,HaverPull!$B$1:$XZ$1,0))</f>
        <v>#N/A</v>
      </c>
      <c r="FP21" t="e">
        <f>INDEX(HaverPull!$B:$XZ,MATCH(Calculations!FP$9,HaverPull!$B:$B,0),MATCH(Calculations!$B21,HaverPull!$B$1:$XZ$1,0))</f>
        <v>#N/A</v>
      </c>
      <c r="FQ21" t="e">
        <f>INDEX(HaverPull!$B:$XZ,MATCH(Calculations!FQ$9,HaverPull!$B:$B,0),MATCH(Calculations!$B21,HaverPull!$B$1:$XZ$1,0))</f>
        <v>#N/A</v>
      </c>
      <c r="FR21" t="e">
        <f>INDEX(HaverPull!$B:$XZ,MATCH(Calculations!FR$9,HaverPull!$B:$B,0),MATCH(Calculations!$B21,HaverPull!$B$1:$XZ$1,0))</f>
        <v>#N/A</v>
      </c>
      <c r="FS21" t="e">
        <f>INDEX(HaverPull!$B:$XZ,MATCH(Calculations!FS$9,HaverPull!$B:$B,0),MATCH(Calculations!$B21,HaverPull!$B$1:$XZ$1,0))</f>
        <v>#N/A</v>
      </c>
      <c r="FT21" t="e">
        <f>INDEX(HaverPull!$B:$XZ,MATCH(Calculations!FT$9,HaverPull!$B:$B,0),MATCH(Calculations!$B21,HaverPull!$B$1:$XZ$1,0))</f>
        <v>#N/A</v>
      </c>
      <c r="FU21" t="e">
        <f>INDEX(HaverPull!$B:$XZ,MATCH(Calculations!FU$9,HaverPull!$B:$B,0),MATCH(Calculations!$B21,HaverPull!$B$1:$XZ$1,0))</f>
        <v>#N/A</v>
      </c>
      <c r="FV21" t="e">
        <f>INDEX(HaverPull!$B:$XZ,MATCH(Calculations!FV$9,HaverPull!$B:$B,0),MATCH(Calculations!$B21,HaverPull!$B$1:$XZ$1,0))</f>
        <v>#N/A</v>
      </c>
      <c r="FW21" t="e">
        <f>INDEX(HaverPull!$B:$XZ,MATCH(Calculations!FW$9,HaverPull!$B:$B,0),MATCH(Calculations!$B21,HaverPull!$B$1:$XZ$1,0))</f>
        <v>#N/A</v>
      </c>
      <c r="FX21" t="e">
        <f>INDEX(HaverPull!$B:$XZ,MATCH(Calculations!FX$9,HaverPull!$B:$B,0),MATCH(Calculations!$B21,HaverPull!$B$1:$XZ$1,0))</f>
        <v>#N/A</v>
      </c>
      <c r="FY21" t="e">
        <f>INDEX(HaverPull!$B:$XZ,MATCH(Calculations!FY$9,HaverPull!$B:$B,0),MATCH(Calculations!$B21,HaverPull!$B$1:$XZ$1,0))</f>
        <v>#N/A</v>
      </c>
      <c r="FZ21" t="e">
        <f>INDEX(HaverPull!$B:$XZ,MATCH(Calculations!FZ$9,HaverPull!$B:$B,0),MATCH(Calculations!$B21,HaverPull!$B$1:$XZ$1,0))</f>
        <v>#N/A</v>
      </c>
      <c r="GA21" t="e">
        <f>INDEX(HaverPull!$B:$XZ,MATCH(Calculations!GA$9,HaverPull!$B:$B,0),MATCH(Calculations!$B21,HaverPull!$B$1:$XZ$1,0))</f>
        <v>#N/A</v>
      </c>
      <c r="GB21" t="e">
        <f>INDEX(HaverPull!$B:$XZ,MATCH(Calculations!GB$9,HaverPull!$B:$B,0),MATCH(Calculations!$B21,HaverPull!$B$1:$XZ$1,0))</f>
        <v>#N/A</v>
      </c>
      <c r="GC21" t="e">
        <f>INDEX(HaverPull!$B:$XZ,MATCH(Calculations!GC$9,HaverPull!$B:$B,0),MATCH(Calculations!$B21,HaverPull!$B$1:$XZ$1,0))</f>
        <v>#N/A</v>
      </c>
      <c r="GD21" t="e">
        <f>INDEX(HaverPull!$B:$XZ,MATCH(Calculations!GD$9,HaverPull!$B:$B,0),MATCH(Calculations!$B21,HaverPull!$B$1:$XZ$1,0))</f>
        <v>#N/A</v>
      </c>
      <c r="GE21" t="e">
        <f>INDEX(HaverPull!$B:$XZ,MATCH(Calculations!GE$9,HaverPull!$B:$B,0),MATCH(Calculations!$B21,HaverPull!$B$1:$XZ$1,0))</f>
        <v>#N/A</v>
      </c>
      <c r="GF21" t="e">
        <f>INDEX(HaverPull!$B:$XZ,MATCH(Calculations!GF$9,HaverPull!$B:$B,0),MATCH(Calculations!$B21,HaverPull!$B$1:$XZ$1,0))</f>
        <v>#N/A</v>
      </c>
      <c r="GG21" t="e">
        <f>INDEX(HaverPull!$B:$XZ,MATCH(Calculations!GG$9,HaverPull!$B:$B,0),MATCH(Calculations!$B21,HaverPull!$B$1:$XZ$1,0))</f>
        <v>#N/A</v>
      </c>
      <c r="GH21" t="e">
        <f>INDEX(HaverPull!$B:$XZ,MATCH(Calculations!GH$9,HaverPull!$B:$B,0),MATCH(Calculations!$B21,HaverPull!$B$1:$XZ$1,0))</f>
        <v>#N/A</v>
      </c>
      <c r="GI21" t="e">
        <f>INDEX(HaverPull!$B:$XZ,MATCH(Calculations!GI$9,HaverPull!$B:$B,0),MATCH(Calculations!$B21,HaverPull!$B$1:$XZ$1,0))</f>
        <v>#N/A</v>
      </c>
      <c r="GJ21" t="e">
        <f>INDEX(HaverPull!$B:$XZ,MATCH(Calculations!GJ$9,HaverPull!$B:$B,0),MATCH(Calculations!$B21,HaverPull!$B$1:$XZ$1,0))</f>
        <v>#N/A</v>
      </c>
      <c r="GK21" t="e">
        <f>INDEX(HaverPull!$B:$XZ,MATCH(Calculations!GK$9,HaverPull!$B:$B,0),MATCH(Calculations!$B21,HaverPull!$B$1:$XZ$1,0))</f>
        <v>#N/A</v>
      </c>
      <c r="GL21" t="e">
        <f>INDEX(HaverPull!$B:$XZ,MATCH(Calculations!GL$9,HaverPull!$B:$B,0),MATCH(Calculations!$B21,HaverPull!$B$1:$XZ$1,0))</f>
        <v>#N/A</v>
      </c>
      <c r="GM21" s="83">
        <v>12722.8</v>
      </c>
      <c r="GN21" s="77">
        <v>12847.8</v>
      </c>
      <c r="GO21" t="e">
        <f>INDEX(HaverPull!$B:$XZ,MATCH(Calculations!GO$9,HaverPull!$B:$B,0),MATCH(Calculations!$B21,HaverPull!$B$1:$XZ$1,0))</f>
        <v>#N/A</v>
      </c>
      <c r="GP21" t="e">
        <f>INDEX(HaverPull!$B:$XZ,MATCH(Calculations!GP$9,HaverPull!$B:$B,0),MATCH(Calculations!$B21,HaverPull!$B$1:$XZ$1,0))</f>
        <v>#N/A</v>
      </c>
      <c r="GQ21" t="e">
        <f>INDEX(HaverPull!$B:$XZ,MATCH(Calculations!GQ$9,HaverPull!$B:$B,0),MATCH(Calculations!$B21,HaverPull!$B$1:$XZ$1,0))</f>
        <v>#N/A</v>
      </c>
      <c r="GR21" t="e">
        <f>INDEX(HaverPull!$B:$XZ,MATCH(Calculations!GR$9,HaverPull!$B:$B,0),MATCH(Calculations!$B21,HaverPull!$B$1:$XZ$1,0))</f>
        <v>#N/A</v>
      </c>
      <c r="GS21" t="e">
        <f>INDEX(HaverPull!$B:$XZ,MATCH(Calculations!GS$9,HaverPull!$B:$B,0),MATCH(Calculations!$B21,HaverPull!$B$1:$XZ$1,0))</f>
        <v>#N/A</v>
      </c>
      <c r="GT21" t="e">
        <f>INDEX(HaverPull!$B:$XZ,MATCH(Calculations!GT$9,HaverPull!$B:$B,0),MATCH(Calculations!$B21,HaverPull!$B$1:$XZ$1,0))</f>
        <v>#N/A</v>
      </c>
      <c r="GU21" t="e">
        <f>INDEX(HaverPull!$B:$XZ,MATCH(Calculations!GU$9,HaverPull!$B:$B,0),MATCH(Calculations!$B21,HaverPull!$B$1:$XZ$1,0))</f>
        <v>#N/A</v>
      </c>
      <c r="GV21" t="e">
        <f>INDEX(HaverPull!$B:$XZ,MATCH(Calculations!GV$9,HaverPull!$B:$B,0),MATCH(Calculations!$B21,HaverPull!$B$1:$XZ$1,0))</f>
        <v>#N/A</v>
      </c>
    </row>
    <row r="22" spans="1:204" x14ac:dyDescent="0.25">
      <c r="A22" s="7" t="s">
        <v>185</v>
      </c>
      <c r="B22" s="8" t="s">
        <v>10</v>
      </c>
      <c r="C22">
        <f>INDEX(HaverPull!$B:$XZ,MATCH(Calculations!C$9,HaverPull!$B:$B,0),MATCH(Calculations!$B22,HaverPull!$B$1:$XZ$1,0))</f>
        <v>632.6</v>
      </c>
      <c r="D22">
        <f>INDEX(HaverPull!$B:$XZ,MATCH(Calculations!D$9,HaverPull!$B:$B,0),MATCH(Calculations!$B22,HaverPull!$B$1:$XZ$1,0))</f>
        <v>642.5</v>
      </c>
      <c r="E22">
        <f>INDEX(HaverPull!$B:$XZ,MATCH(Calculations!E$9,HaverPull!$B:$B,0),MATCH(Calculations!$B22,HaverPull!$B$1:$XZ$1,0))</f>
        <v>654.5</v>
      </c>
      <c r="F22">
        <f>INDEX(HaverPull!$B:$XZ,MATCH(Calculations!F$9,HaverPull!$B:$B,0),MATCH(Calculations!$B22,HaverPull!$B$1:$XZ$1,0))</f>
        <v>661.2</v>
      </c>
      <c r="G22">
        <f>INDEX(HaverPull!$B:$XZ,MATCH(Calculations!G$9,HaverPull!$B:$B,0),MATCH(Calculations!$B22,HaverPull!$B$1:$XZ$1,0))</f>
        <v>680.2</v>
      </c>
      <c r="H22">
        <f>INDEX(HaverPull!$B:$XZ,MATCH(Calculations!H$9,HaverPull!$B:$B,0),MATCH(Calculations!$B22,HaverPull!$B$1:$XZ$1,0))</f>
        <v>694.3</v>
      </c>
      <c r="I22">
        <f>INDEX(HaverPull!$B:$XZ,MATCH(Calculations!I$9,HaverPull!$B:$B,0),MATCH(Calculations!$B22,HaverPull!$B$1:$XZ$1,0))</f>
        <v>706.7</v>
      </c>
      <c r="J22">
        <f>INDEX(HaverPull!$B:$XZ,MATCH(Calculations!J$9,HaverPull!$B:$B,0),MATCH(Calculations!$B22,HaverPull!$B$1:$XZ$1,0))</f>
        <v>722.9</v>
      </c>
      <c r="K22">
        <f>INDEX(HaverPull!$B:$XZ,MATCH(Calculations!K$9,HaverPull!$B:$B,0),MATCH(Calculations!$B22,HaverPull!$B$1:$XZ$1,0))</f>
        <v>740.1</v>
      </c>
      <c r="L22">
        <f>INDEX(HaverPull!$B:$XZ,MATCH(Calculations!L$9,HaverPull!$B:$B,0),MATCH(Calculations!$B22,HaverPull!$B$1:$XZ$1,0))</f>
        <v>758.6</v>
      </c>
      <c r="M22">
        <f>INDEX(HaverPull!$B:$XZ,MATCH(Calculations!M$9,HaverPull!$B:$B,0),MATCH(Calculations!$B22,HaverPull!$B$1:$XZ$1,0))</f>
        <v>777.1</v>
      </c>
      <c r="N22">
        <f>INDEX(HaverPull!$B:$XZ,MATCH(Calculations!N$9,HaverPull!$B:$B,0),MATCH(Calculations!$B22,HaverPull!$B$1:$XZ$1,0))</f>
        <v>801.9</v>
      </c>
      <c r="O22">
        <f>INDEX(HaverPull!$B:$XZ,MATCH(Calculations!O$9,HaverPull!$B:$B,0),MATCH(Calculations!$B22,HaverPull!$B$1:$XZ$1,0))</f>
        <v>826.5</v>
      </c>
      <c r="P22">
        <f>INDEX(HaverPull!$B:$XZ,MATCH(Calculations!P$9,HaverPull!$B:$B,0),MATCH(Calculations!$B22,HaverPull!$B$1:$XZ$1,0))</f>
        <v>842</v>
      </c>
      <c r="Q22">
        <f>INDEX(HaverPull!$B:$XZ,MATCH(Calculations!Q$9,HaverPull!$B:$B,0),MATCH(Calculations!$B22,HaverPull!$B$1:$XZ$1,0))</f>
        <v>860.5</v>
      </c>
      <c r="R22">
        <f>INDEX(HaverPull!$B:$XZ,MATCH(Calculations!R$9,HaverPull!$B:$B,0),MATCH(Calculations!$B22,HaverPull!$B$1:$XZ$1,0))</f>
        <v>875.6</v>
      </c>
      <c r="S22">
        <f>INDEX(HaverPull!$B:$XZ,MATCH(Calculations!S$9,HaverPull!$B:$B,0),MATCH(Calculations!$B22,HaverPull!$B$1:$XZ$1,0))</f>
        <v>893.8</v>
      </c>
      <c r="T22">
        <f>INDEX(HaverPull!$B:$XZ,MATCH(Calculations!T$9,HaverPull!$B:$B,0),MATCH(Calculations!$B22,HaverPull!$B$1:$XZ$1,0))</f>
        <v>922.3</v>
      </c>
      <c r="U22">
        <f>INDEX(HaverPull!$B:$XZ,MATCH(Calculations!U$9,HaverPull!$B:$B,0),MATCH(Calculations!$B22,HaverPull!$B$1:$XZ$1,0))</f>
        <v>951.1</v>
      </c>
      <c r="V22">
        <f>INDEX(HaverPull!$B:$XZ,MATCH(Calculations!V$9,HaverPull!$B:$B,0),MATCH(Calculations!$B22,HaverPull!$B$1:$XZ$1,0))</f>
        <v>960.9</v>
      </c>
      <c r="W22">
        <f>INDEX(HaverPull!$B:$XZ,MATCH(Calculations!W$9,HaverPull!$B:$B,0),MATCH(Calculations!$B22,HaverPull!$B$1:$XZ$1,0))</f>
        <v>987.1</v>
      </c>
      <c r="X22">
        <f>INDEX(HaverPull!$B:$XZ,MATCH(Calculations!X$9,HaverPull!$B:$B,0),MATCH(Calculations!$B22,HaverPull!$B$1:$XZ$1,0))</f>
        <v>1015.8</v>
      </c>
      <c r="Y22">
        <f>INDEX(HaverPull!$B:$XZ,MATCH(Calculations!Y$9,HaverPull!$B:$B,0),MATCH(Calculations!$B22,HaverPull!$B$1:$XZ$1,0))</f>
        <v>1049.5999999999999</v>
      </c>
      <c r="Z22">
        <f>INDEX(HaverPull!$B:$XZ,MATCH(Calculations!Z$9,HaverPull!$B:$B,0),MATCH(Calculations!$B22,HaverPull!$B$1:$XZ$1,0))</f>
        <v>1078.5</v>
      </c>
      <c r="AA22">
        <f>INDEX(HaverPull!$B:$XZ,MATCH(Calculations!AA$9,HaverPull!$B:$B,0),MATCH(Calculations!$B22,HaverPull!$B$1:$XZ$1,0))</f>
        <v>1112.3</v>
      </c>
      <c r="AB22">
        <f>INDEX(HaverPull!$B:$XZ,MATCH(Calculations!AB$9,HaverPull!$B:$B,0),MATCH(Calculations!$B22,HaverPull!$B$1:$XZ$1,0))</f>
        <v>1132</v>
      </c>
      <c r="AC22">
        <f>INDEX(HaverPull!$B:$XZ,MATCH(Calculations!AC$9,HaverPull!$B:$B,0),MATCH(Calculations!$B22,HaverPull!$B$1:$XZ$1,0))</f>
        <v>1161.3</v>
      </c>
      <c r="AD22">
        <f>INDEX(HaverPull!$B:$XZ,MATCH(Calculations!AD$9,HaverPull!$B:$B,0),MATCH(Calculations!$B22,HaverPull!$B$1:$XZ$1,0))</f>
        <v>1195.0999999999999</v>
      </c>
      <c r="AE22">
        <f>INDEX(HaverPull!$B:$XZ,MATCH(Calculations!AE$9,HaverPull!$B:$B,0),MATCH(Calculations!$B22,HaverPull!$B$1:$XZ$1,0))</f>
        <v>1230.5999999999999</v>
      </c>
      <c r="AF22">
        <f>INDEX(HaverPull!$B:$XZ,MATCH(Calculations!AF$9,HaverPull!$B:$B,0),MATCH(Calculations!$B22,HaverPull!$B$1:$XZ$1,0))</f>
        <v>1258.5</v>
      </c>
      <c r="AG22">
        <f>INDEX(HaverPull!$B:$XZ,MATCH(Calculations!AG$9,HaverPull!$B:$B,0),MATCH(Calculations!$B22,HaverPull!$B$1:$XZ$1,0))</f>
        <v>1289.7</v>
      </c>
      <c r="AH22">
        <f>INDEX(HaverPull!$B:$XZ,MATCH(Calculations!AH$9,HaverPull!$B:$B,0),MATCH(Calculations!$B22,HaverPull!$B$1:$XZ$1,0))</f>
        <v>1327.9</v>
      </c>
      <c r="AI22">
        <f>INDEX(HaverPull!$B:$XZ,MATCH(Calculations!AI$9,HaverPull!$B:$B,0),MATCH(Calculations!$B22,HaverPull!$B$1:$XZ$1,0))</f>
        <v>1357.8</v>
      </c>
      <c r="AJ22">
        <f>INDEX(HaverPull!$B:$XZ,MATCH(Calculations!AJ$9,HaverPull!$B:$B,0),MATCH(Calculations!$B22,HaverPull!$B$1:$XZ$1,0))</f>
        <v>1415.3</v>
      </c>
      <c r="AK22">
        <f>INDEX(HaverPull!$B:$XZ,MATCH(Calculations!AK$9,HaverPull!$B:$B,0),MATCH(Calculations!$B22,HaverPull!$B$1:$XZ$1,0))</f>
        <v>1446.2</v>
      </c>
      <c r="AL22">
        <f>INDEX(HaverPull!$B:$XZ,MATCH(Calculations!AL$9,HaverPull!$B:$B,0),MATCH(Calculations!$B22,HaverPull!$B$1:$XZ$1,0))</f>
        <v>1485.4</v>
      </c>
      <c r="AM22">
        <f>INDEX(HaverPull!$B:$XZ,MATCH(Calculations!AM$9,HaverPull!$B:$B,0),MATCH(Calculations!$B22,HaverPull!$B$1:$XZ$1,0))</f>
        <v>1521</v>
      </c>
      <c r="AN22">
        <f>INDEX(HaverPull!$B:$XZ,MATCH(Calculations!AN$9,HaverPull!$B:$B,0),MATCH(Calculations!$B22,HaverPull!$B$1:$XZ$1,0))</f>
        <v>1561.5</v>
      </c>
      <c r="AO22">
        <f>INDEX(HaverPull!$B:$XZ,MATCH(Calculations!AO$9,HaverPull!$B:$B,0),MATCH(Calculations!$B22,HaverPull!$B$1:$XZ$1,0))</f>
        <v>1616</v>
      </c>
      <c r="AP22">
        <f>INDEX(HaverPull!$B:$XZ,MATCH(Calculations!AP$9,HaverPull!$B:$B,0),MATCH(Calculations!$B22,HaverPull!$B$1:$XZ$1,0))</f>
        <v>1659.5</v>
      </c>
      <c r="AQ22">
        <f>INDEX(HaverPull!$B:$XZ,MATCH(Calculations!AQ$9,HaverPull!$B:$B,0),MATCH(Calculations!$B22,HaverPull!$B$1:$XZ$1,0))</f>
        <v>1706.5</v>
      </c>
      <c r="AR22">
        <f>INDEX(HaverPull!$B:$XZ,MATCH(Calculations!AR$9,HaverPull!$B:$B,0),MATCH(Calculations!$B22,HaverPull!$B$1:$XZ$1,0))</f>
        <v>1708.9</v>
      </c>
      <c r="AS22">
        <f>INDEX(HaverPull!$B:$XZ,MATCH(Calculations!AS$9,HaverPull!$B:$B,0),MATCH(Calculations!$B22,HaverPull!$B$1:$XZ$1,0))</f>
        <v>1767.7</v>
      </c>
      <c r="AT22">
        <f>INDEX(HaverPull!$B:$XZ,MATCH(Calculations!AT$9,HaverPull!$B:$B,0),MATCH(Calculations!$B22,HaverPull!$B$1:$XZ$1,0))</f>
        <v>1835.4</v>
      </c>
      <c r="AU22">
        <f>INDEX(HaverPull!$B:$XZ,MATCH(Calculations!AU$9,HaverPull!$B:$B,0),MATCH(Calculations!$B22,HaverPull!$B$1:$XZ$1,0))</f>
        <v>1890.7</v>
      </c>
      <c r="AV22">
        <f>INDEX(HaverPull!$B:$XZ,MATCH(Calculations!AV$9,HaverPull!$B:$B,0),MATCH(Calculations!$B22,HaverPull!$B$1:$XZ$1,0))</f>
        <v>1921.9</v>
      </c>
      <c r="AW22">
        <f>INDEX(HaverPull!$B:$XZ,MATCH(Calculations!AW$9,HaverPull!$B:$B,0),MATCH(Calculations!$B22,HaverPull!$B$1:$XZ$1,0))</f>
        <v>1961.2</v>
      </c>
      <c r="AX22">
        <f>INDEX(HaverPull!$B:$XZ,MATCH(Calculations!AX$9,HaverPull!$B:$B,0),MATCH(Calculations!$B22,HaverPull!$B$1:$XZ$1,0))</f>
        <v>1976.1</v>
      </c>
      <c r="AY22">
        <f>INDEX(HaverPull!$B:$XZ,MATCH(Calculations!AY$9,HaverPull!$B:$B,0),MATCH(Calculations!$B22,HaverPull!$B$1:$XZ$1,0))</f>
        <v>2014.4</v>
      </c>
      <c r="AZ22">
        <f>INDEX(HaverPull!$B:$XZ,MATCH(Calculations!AZ$9,HaverPull!$B:$B,0),MATCH(Calculations!$B22,HaverPull!$B$1:$XZ$1,0))</f>
        <v>2041.1</v>
      </c>
      <c r="BA22">
        <f>INDEX(HaverPull!$B:$XZ,MATCH(Calculations!BA$9,HaverPull!$B:$B,0),MATCH(Calculations!$B22,HaverPull!$B$1:$XZ$1,0))</f>
        <v>2089.1999999999998</v>
      </c>
      <c r="BB22">
        <f>INDEX(HaverPull!$B:$XZ,MATCH(Calculations!BB$9,HaverPull!$B:$B,0),MATCH(Calculations!$B22,HaverPull!$B$1:$XZ$1,0))</f>
        <v>2150.9</v>
      </c>
      <c r="BC22">
        <f>INDEX(HaverPull!$B:$XZ,MATCH(Calculations!BC$9,HaverPull!$B:$B,0),MATCH(Calculations!$B22,HaverPull!$B$1:$XZ$1,0))</f>
        <v>2190.6</v>
      </c>
      <c r="BD22">
        <f>INDEX(HaverPull!$B:$XZ,MATCH(Calculations!BD$9,HaverPull!$B:$B,0),MATCH(Calculations!$B22,HaverPull!$B$1:$XZ$1,0))</f>
        <v>2254.5</v>
      </c>
      <c r="BE22">
        <f>INDEX(HaverPull!$B:$XZ,MATCH(Calculations!BE$9,HaverPull!$B:$B,0),MATCH(Calculations!$B22,HaverPull!$B$1:$XZ$1,0))</f>
        <v>2324.3000000000002</v>
      </c>
      <c r="BF22">
        <f>INDEX(HaverPull!$B:$XZ,MATCH(Calculations!BF$9,HaverPull!$B:$B,0),MATCH(Calculations!$B22,HaverPull!$B$1:$XZ$1,0))</f>
        <v>2376.6999999999998</v>
      </c>
      <c r="BG22">
        <f>INDEX(HaverPull!$B:$XZ,MATCH(Calculations!BG$9,HaverPull!$B:$B,0),MATCH(Calculations!$B22,HaverPull!$B$1:$XZ$1,0))</f>
        <v>2422.8000000000002</v>
      </c>
      <c r="BH22">
        <f>INDEX(HaverPull!$B:$XZ,MATCH(Calculations!BH$9,HaverPull!$B:$B,0),MATCH(Calculations!$B22,HaverPull!$B$1:$XZ$1,0))</f>
        <v>2481.1999999999998</v>
      </c>
      <c r="BI22">
        <f>INDEX(HaverPull!$B:$XZ,MATCH(Calculations!BI$9,HaverPull!$B:$B,0),MATCH(Calculations!$B22,HaverPull!$B$1:$XZ$1,0))</f>
        <v>2519.6999999999998</v>
      </c>
      <c r="BJ22">
        <f>INDEX(HaverPull!$B:$XZ,MATCH(Calculations!BJ$9,HaverPull!$B:$B,0),MATCH(Calculations!$B22,HaverPull!$B$1:$XZ$1,0))</f>
        <v>2568.9</v>
      </c>
      <c r="BK22">
        <f>INDEX(HaverPull!$B:$XZ,MATCH(Calculations!BK$9,HaverPull!$B:$B,0),MATCH(Calculations!$B22,HaverPull!$B$1:$XZ$1,0))</f>
        <v>2643.9</v>
      </c>
      <c r="BL22">
        <f>INDEX(HaverPull!$B:$XZ,MATCH(Calculations!BL$9,HaverPull!$B:$B,0),MATCH(Calculations!$B22,HaverPull!$B$1:$XZ$1,0))</f>
        <v>2691.2</v>
      </c>
      <c r="BM22">
        <f>INDEX(HaverPull!$B:$XZ,MATCH(Calculations!BM$9,HaverPull!$B:$B,0),MATCH(Calculations!$B22,HaverPull!$B$1:$XZ$1,0))</f>
        <v>2764.7</v>
      </c>
      <c r="BN22">
        <f>INDEX(HaverPull!$B:$XZ,MATCH(Calculations!BN$9,HaverPull!$B:$B,0),MATCH(Calculations!$B22,HaverPull!$B$1:$XZ$1,0))</f>
        <v>2790.9</v>
      </c>
      <c r="BO22">
        <f>INDEX(HaverPull!$B:$XZ,MATCH(Calculations!BO$9,HaverPull!$B:$B,0),MATCH(Calculations!$B22,HaverPull!$B$1:$XZ$1,0))</f>
        <v>2834.7</v>
      </c>
      <c r="BP22">
        <f>INDEX(HaverPull!$B:$XZ,MATCH(Calculations!BP$9,HaverPull!$B:$B,0),MATCH(Calculations!$B22,HaverPull!$B$1:$XZ$1,0))</f>
        <v>2863</v>
      </c>
      <c r="BQ22">
        <f>INDEX(HaverPull!$B:$XZ,MATCH(Calculations!BQ$9,HaverPull!$B:$B,0),MATCH(Calculations!$B22,HaverPull!$B$1:$XZ$1,0))</f>
        <v>2929.7</v>
      </c>
      <c r="BR22">
        <f>INDEX(HaverPull!$B:$XZ,MATCH(Calculations!BR$9,HaverPull!$B:$B,0),MATCH(Calculations!$B22,HaverPull!$B$1:$XZ$1,0))</f>
        <v>2966.1</v>
      </c>
      <c r="BS22">
        <f>INDEX(HaverPull!$B:$XZ,MATCH(Calculations!BS$9,HaverPull!$B:$B,0),MATCH(Calculations!$B22,HaverPull!$B$1:$XZ$1,0))</f>
        <v>2998.3</v>
      </c>
      <c r="BT22">
        <f>INDEX(HaverPull!$B:$XZ,MATCH(Calculations!BT$9,HaverPull!$B:$B,0),MATCH(Calculations!$B22,HaverPull!$B$1:$XZ$1,0))</f>
        <v>3068.8</v>
      </c>
      <c r="BU22">
        <f>INDEX(HaverPull!$B:$XZ,MATCH(Calculations!BU$9,HaverPull!$B:$B,0),MATCH(Calculations!$B22,HaverPull!$B$1:$XZ$1,0))</f>
        <v>3133.5</v>
      </c>
      <c r="BV22">
        <f>INDEX(HaverPull!$B:$XZ,MATCH(Calculations!BV$9,HaverPull!$B:$B,0),MATCH(Calculations!$B22,HaverPull!$B$1:$XZ$1,0))</f>
        <v>3167.6</v>
      </c>
      <c r="BW22">
        <f>INDEX(HaverPull!$B:$XZ,MATCH(Calculations!BW$9,HaverPull!$B:$B,0),MATCH(Calculations!$B22,HaverPull!$B$1:$XZ$1,0))</f>
        <v>3249</v>
      </c>
      <c r="BX22">
        <f>INDEX(HaverPull!$B:$XZ,MATCH(Calculations!BX$9,HaverPull!$B:$B,0),MATCH(Calculations!$B22,HaverPull!$B$1:$XZ$1,0))</f>
        <v>3309</v>
      </c>
      <c r="BY22">
        <f>INDEX(HaverPull!$B:$XZ,MATCH(Calculations!BY$9,HaverPull!$B:$B,0),MATCH(Calculations!$B22,HaverPull!$B$1:$XZ$1,0))</f>
        <v>3378.3</v>
      </c>
      <c r="BZ22">
        <f>INDEX(HaverPull!$B:$XZ,MATCH(Calculations!BZ$9,HaverPull!$B:$B,0),MATCH(Calculations!$B22,HaverPull!$B$1:$XZ$1,0))</f>
        <v>3451.3</v>
      </c>
      <c r="CA22">
        <f>INDEX(HaverPull!$B:$XZ,MATCH(Calculations!CA$9,HaverPull!$B:$B,0),MATCH(Calculations!$B22,HaverPull!$B$1:$XZ$1,0))</f>
        <v>3506.1</v>
      </c>
      <c r="CB22">
        <f>INDEX(HaverPull!$B:$XZ,MATCH(Calculations!CB$9,HaverPull!$B:$B,0),MATCH(Calculations!$B22,HaverPull!$B$1:$XZ$1,0))</f>
        <v>3569.5</v>
      </c>
      <c r="CC22">
        <f>INDEX(HaverPull!$B:$XZ,MATCH(Calculations!CC$9,HaverPull!$B:$B,0),MATCH(Calculations!$B22,HaverPull!$B$1:$XZ$1,0))</f>
        <v>3625.6</v>
      </c>
      <c r="CD22">
        <f>INDEX(HaverPull!$B:$XZ,MATCH(Calculations!CD$9,HaverPull!$B:$B,0),MATCH(Calculations!$B22,HaverPull!$B$1:$XZ$1,0))</f>
        <v>3670.1</v>
      </c>
      <c r="CE22">
        <f>INDEX(HaverPull!$B:$XZ,MATCH(Calculations!CE$9,HaverPull!$B:$B,0),MATCH(Calculations!$B22,HaverPull!$B$1:$XZ$1,0))</f>
        <v>3754.5</v>
      </c>
      <c r="CF22">
        <f>INDEX(HaverPull!$B:$XZ,MATCH(Calculations!CF$9,HaverPull!$B:$B,0),MATCH(Calculations!$B22,HaverPull!$B$1:$XZ$1,0))</f>
        <v>3800.2</v>
      </c>
      <c r="CG22">
        <f>INDEX(HaverPull!$B:$XZ,MATCH(Calculations!CG$9,HaverPull!$B:$B,0),MATCH(Calculations!$B22,HaverPull!$B$1:$XZ$1,0))</f>
        <v>3863.4</v>
      </c>
      <c r="CH22">
        <f>INDEX(HaverPull!$B:$XZ,MATCH(Calculations!CH$9,HaverPull!$B:$B,0),MATCH(Calculations!$B22,HaverPull!$B$1:$XZ$1,0))</f>
        <v>3884.4</v>
      </c>
      <c r="CI22">
        <f>INDEX(HaverPull!$B:$XZ,MATCH(Calculations!CI$9,HaverPull!$B:$B,0),MATCH(Calculations!$B22,HaverPull!$B$1:$XZ$1,0))</f>
        <v>3890.2</v>
      </c>
      <c r="CJ22">
        <f>INDEX(HaverPull!$B:$XZ,MATCH(Calculations!CJ$9,HaverPull!$B:$B,0),MATCH(Calculations!$B22,HaverPull!$B$1:$XZ$1,0))</f>
        <v>3943.7</v>
      </c>
      <c r="CK22">
        <f>INDEX(HaverPull!$B:$XZ,MATCH(Calculations!CK$9,HaverPull!$B:$B,0),MATCH(Calculations!$B22,HaverPull!$B$1:$XZ$1,0))</f>
        <v>3989.6</v>
      </c>
      <c r="CL22">
        <f>INDEX(HaverPull!$B:$XZ,MATCH(Calculations!CL$9,HaverPull!$B:$B,0),MATCH(Calculations!$B22,HaverPull!$B$1:$XZ$1,0))</f>
        <v>4017.1</v>
      </c>
      <c r="CM22">
        <f>INDEX(HaverPull!$B:$XZ,MATCH(Calculations!CM$9,HaverPull!$B:$B,0),MATCH(Calculations!$B22,HaverPull!$B$1:$XZ$1,0))</f>
        <v>4117.7</v>
      </c>
      <c r="CN22">
        <f>INDEX(HaverPull!$B:$XZ,MATCH(Calculations!CN$9,HaverPull!$B:$B,0),MATCH(Calculations!$B22,HaverPull!$B$1:$XZ$1,0))</f>
        <v>4173.3999999999996</v>
      </c>
      <c r="CO22">
        <f>INDEX(HaverPull!$B:$XZ,MATCH(Calculations!CO$9,HaverPull!$B:$B,0),MATCH(Calculations!$B22,HaverPull!$B$1:$XZ$1,0))</f>
        <v>4245.3999999999996</v>
      </c>
      <c r="CP22">
        <f>INDEX(HaverPull!$B:$XZ,MATCH(Calculations!CP$9,HaverPull!$B:$B,0),MATCH(Calculations!$B22,HaverPull!$B$1:$XZ$1,0))</f>
        <v>4326.2</v>
      </c>
      <c r="CQ22">
        <f>INDEX(HaverPull!$B:$XZ,MATCH(Calculations!CQ$9,HaverPull!$B:$B,0),MATCH(Calculations!$B22,HaverPull!$B$1:$XZ$1,0))</f>
        <v>4368.5</v>
      </c>
      <c r="CR22">
        <f>INDEX(HaverPull!$B:$XZ,MATCH(Calculations!CR$9,HaverPull!$B:$B,0),MATCH(Calculations!$B22,HaverPull!$B$1:$XZ$1,0))</f>
        <v>4437.5</v>
      </c>
      <c r="CS22">
        <f>INDEX(HaverPull!$B:$XZ,MATCH(Calculations!CS$9,HaverPull!$B:$B,0),MATCH(Calculations!$B22,HaverPull!$B$1:$XZ$1,0))</f>
        <v>4506</v>
      </c>
      <c r="CT22">
        <f>INDEX(HaverPull!$B:$XZ,MATCH(Calculations!CT$9,HaverPull!$B:$B,0),MATCH(Calculations!$B22,HaverPull!$B$1:$XZ$1,0))</f>
        <v>4572</v>
      </c>
      <c r="CU22">
        <f>INDEX(HaverPull!$B:$XZ,MATCH(Calculations!CU$9,HaverPull!$B:$B,0),MATCH(Calculations!$B22,HaverPull!$B$1:$XZ$1,0))</f>
        <v>4640.8999999999996</v>
      </c>
      <c r="CV22">
        <f>INDEX(HaverPull!$B:$XZ,MATCH(Calculations!CV$9,HaverPull!$B:$B,0),MATCH(Calculations!$B22,HaverPull!$B$1:$XZ$1,0))</f>
        <v>4702.8999999999996</v>
      </c>
      <c r="CW22">
        <f>INDEX(HaverPull!$B:$XZ,MATCH(Calculations!CW$9,HaverPull!$B:$B,0),MATCH(Calculations!$B22,HaverPull!$B$1:$XZ$1,0))</f>
        <v>4773.1000000000004</v>
      </c>
      <c r="CX22">
        <f>INDEX(HaverPull!$B:$XZ,MATCH(Calculations!CX$9,HaverPull!$B:$B,0),MATCH(Calculations!$B22,HaverPull!$B$1:$XZ$1,0))</f>
        <v>4847.2</v>
      </c>
      <c r="CY22">
        <f>INDEX(HaverPull!$B:$XZ,MATCH(Calculations!CY$9,HaverPull!$B:$B,0),MATCH(Calculations!$B22,HaverPull!$B$1:$XZ$1,0))</f>
        <v>4883.3</v>
      </c>
      <c r="CZ22">
        <f>INDEX(HaverPull!$B:$XZ,MATCH(Calculations!CZ$9,HaverPull!$B:$B,0),MATCH(Calculations!$B22,HaverPull!$B$1:$XZ$1,0))</f>
        <v>4955</v>
      </c>
      <c r="DA22">
        <f>INDEX(HaverPull!$B:$XZ,MATCH(Calculations!DA$9,HaverPull!$B:$B,0),MATCH(Calculations!$B22,HaverPull!$B$1:$XZ$1,0))</f>
        <v>5020.5</v>
      </c>
      <c r="DB22">
        <f>INDEX(HaverPull!$B:$XZ,MATCH(Calculations!DB$9,HaverPull!$B:$B,0),MATCH(Calculations!$B22,HaverPull!$B$1:$XZ$1,0))</f>
        <v>5077.8999999999996</v>
      </c>
      <c r="DC22">
        <f>INDEX(HaverPull!$B:$XZ,MATCH(Calculations!DC$9,HaverPull!$B:$B,0),MATCH(Calculations!$B22,HaverPull!$B$1:$XZ$1,0))</f>
        <v>5153.8</v>
      </c>
      <c r="DD22">
        <f>INDEX(HaverPull!$B:$XZ,MATCH(Calculations!DD$9,HaverPull!$B:$B,0),MATCH(Calculations!$B22,HaverPull!$B$1:$XZ$1,0))</f>
        <v>5244.1</v>
      </c>
      <c r="DE22">
        <f>INDEX(HaverPull!$B:$XZ,MATCH(Calculations!DE$9,HaverPull!$B:$B,0),MATCH(Calculations!$B22,HaverPull!$B$1:$XZ$1,0))</f>
        <v>5298.3</v>
      </c>
      <c r="DF22">
        <f>INDEX(HaverPull!$B:$XZ,MATCH(Calculations!DF$9,HaverPull!$B:$B,0),MATCH(Calculations!$B22,HaverPull!$B$1:$XZ$1,0))</f>
        <v>5376.1</v>
      </c>
      <c r="DG22">
        <f>INDEX(HaverPull!$B:$XZ,MATCH(Calculations!DG$9,HaverPull!$B:$B,0),MATCH(Calculations!$B22,HaverPull!$B$1:$XZ$1,0))</f>
        <v>5456.7</v>
      </c>
      <c r="DH22">
        <f>INDEX(HaverPull!$B:$XZ,MATCH(Calculations!DH$9,HaverPull!$B:$B,0),MATCH(Calculations!$B22,HaverPull!$B$1:$XZ$1,0))</f>
        <v>5495.1</v>
      </c>
      <c r="DI22">
        <f>INDEX(HaverPull!$B:$XZ,MATCH(Calculations!DI$9,HaverPull!$B:$B,0),MATCH(Calculations!$B22,HaverPull!$B$1:$XZ$1,0))</f>
        <v>5603.5</v>
      </c>
      <c r="DJ22">
        <f>INDEX(HaverPull!$B:$XZ,MATCH(Calculations!DJ$9,HaverPull!$B:$B,0),MATCH(Calculations!$B22,HaverPull!$B$1:$XZ$1,0))</f>
        <v>5687.6</v>
      </c>
      <c r="DK22">
        <f>INDEX(HaverPull!$B:$XZ,MATCH(Calculations!DK$9,HaverPull!$B:$B,0),MATCH(Calculations!$B22,HaverPull!$B$1:$XZ$1,0))</f>
        <v>5745.9</v>
      </c>
      <c r="DL22">
        <f>INDEX(HaverPull!$B:$XZ,MATCH(Calculations!DL$9,HaverPull!$B:$B,0),MATCH(Calculations!$B22,HaverPull!$B$1:$XZ$1,0))</f>
        <v>5857.8</v>
      </c>
      <c r="DM22">
        <f>INDEX(HaverPull!$B:$XZ,MATCH(Calculations!DM$9,HaverPull!$B:$B,0),MATCH(Calculations!$B22,HaverPull!$B$1:$XZ$1,0))</f>
        <v>5952.8</v>
      </c>
      <c r="DN22">
        <f>INDEX(HaverPull!$B:$XZ,MATCH(Calculations!DN$9,HaverPull!$B:$B,0),MATCH(Calculations!$B22,HaverPull!$B$1:$XZ$1,0))</f>
        <v>6055.5</v>
      </c>
      <c r="DO22">
        <f>INDEX(HaverPull!$B:$XZ,MATCH(Calculations!DO$9,HaverPull!$B:$B,0),MATCH(Calculations!$B22,HaverPull!$B$1:$XZ$1,0))</f>
        <v>6129</v>
      </c>
      <c r="DP22">
        <f>INDEX(HaverPull!$B:$XZ,MATCH(Calculations!DP$9,HaverPull!$B:$B,0),MATCH(Calculations!$B22,HaverPull!$B$1:$XZ$1,0))</f>
        <v>6253</v>
      </c>
      <c r="DQ22">
        <f>INDEX(HaverPull!$B:$XZ,MATCH(Calculations!DQ$9,HaverPull!$B:$B,0),MATCH(Calculations!$B22,HaverPull!$B$1:$XZ$1,0))</f>
        <v>6357.2</v>
      </c>
      <c r="DR22">
        <f>INDEX(HaverPull!$B:$XZ,MATCH(Calculations!DR$9,HaverPull!$B:$B,0),MATCH(Calculations!$B22,HaverPull!$B$1:$XZ$1,0))</f>
        <v>6488.9</v>
      </c>
      <c r="DS22">
        <f>INDEX(HaverPull!$B:$XZ,MATCH(Calculations!DS$9,HaverPull!$B:$B,0),MATCH(Calculations!$B22,HaverPull!$B$1:$XZ$1,0))</f>
        <v>6642.7</v>
      </c>
      <c r="DT22">
        <f>INDEX(HaverPull!$B:$XZ,MATCH(Calculations!DT$9,HaverPull!$B:$B,0),MATCH(Calculations!$B22,HaverPull!$B$1:$XZ$1,0))</f>
        <v>6737.3</v>
      </c>
      <c r="DU22">
        <f>INDEX(HaverPull!$B:$XZ,MATCH(Calculations!DU$9,HaverPull!$B:$B,0),MATCH(Calculations!$B22,HaverPull!$B$1:$XZ$1,0))</f>
        <v>6845.1</v>
      </c>
      <c r="DV22">
        <f>INDEX(HaverPull!$B:$XZ,MATCH(Calculations!DV$9,HaverPull!$B:$B,0),MATCH(Calculations!$B22,HaverPull!$B$1:$XZ$1,0))</f>
        <v>6944.4</v>
      </c>
      <c r="DW22">
        <f>INDEX(HaverPull!$B:$XZ,MATCH(Calculations!DW$9,HaverPull!$B:$B,0),MATCH(Calculations!$B22,HaverPull!$B$1:$XZ$1,0))</f>
        <v>7020.4</v>
      </c>
      <c r="DX22">
        <f>INDEX(HaverPull!$B:$XZ,MATCH(Calculations!DX$9,HaverPull!$B:$B,0),MATCH(Calculations!$B22,HaverPull!$B$1:$XZ$1,0))</f>
        <v>7072.1</v>
      </c>
      <c r="DY22">
        <f>INDEX(HaverPull!$B:$XZ,MATCH(Calculations!DY$9,HaverPull!$B:$B,0),MATCH(Calculations!$B22,HaverPull!$B$1:$XZ$1,0))</f>
        <v>7103.4</v>
      </c>
      <c r="DZ22">
        <f>INDEX(HaverPull!$B:$XZ,MATCH(Calculations!DZ$9,HaverPull!$B:$B,0),MATCH(Calculations!$B22,HaverPull!$B$1:$XZ$1,0))</f>
        <v>7216.6</v>
      </c>
      <c r="EA22">
        <f>INDEX(HaverPull!$B:$XZ,MATCH(Calculations!EA$9,HaverPull!$B:$B,0),MATCH(Calculations!$B22,HaverPull!$B$1:$XZ$1,0))</f>
        <v>7251.4</v>
      </c>
      <c r="EB22">
        <f>INDEX(HaverPull!$B:$XZ,MATCH(Calculations!EB$9,HaverPull!$B:$B,0),MATCH(Calculations!$B22,HaverPull!$B$1:$XZ$1,0))</f>
        <v>7344.5</v>
      </c>
      <c r="EC22">
        <f>INDEX(HaverPull!$B:$XZ,MATCH(Calculations!EC$9,HaverPull!$B:$B,0),MATCH(Calculations!$B22,HaverPull!$B$1:$XZ$1,0))</f>
        <v>7433.1</v>
      </c>
      <c r="ED22">
        <f>INDEX(HaverPull!$B:$XZ,MATCH(Calculations!ED$9,HaverPull!$B:$B,0),MATCH(Calculations!$B22,HaverPull!$B$1:$XZ$1,0))</f>
        <v>7507.2</v>
      </c>
      <c r="EE22">
        <f>INDEX(HaverPull!$B:$XZ,MATCH(Calculations!EE$9,HaverPull!$B:$B,0),MATCH(Calculations!$B22,HaverPull!$B$1:$XZ$1,0))</f>
        <v>7593.5</v>
      </c>
      <c r="EF22">
        <f>INDEX(HaverPull!$B:$XZ,MATCH(Calculations!EF$9,HaverPull!$B:$B,0),MATCH(Calculations!$B22,HaverPull!$B$1:$XZ$1,0))</f>
        <v>7684.6</v>
      </c>
      <c r="EG22">
        <f>INDEX(HaverPull!$B:$XZ,MATCH(Calculations!EG$9,HaverPull!$B:$B,0),MATCH(Calculations!$B22,HaverPull!$B$1:$XZ$1,0))</f>
        <v>7845.5</v>
      </c>
      <c r="EH22">
        <f>INDEX(HaverPull!$B:$XZ,MATCH(Calculations!EH$9,HaverPull!$B:$B,0),MATCH(Calculations!$B22,HaverPull!$B$1:$XZ$1,0))</f>
        <v>7938.5</v>
      </c>
      <c r="EI22">
        <f>INDEX(HaverPull!$B:$XZ,MATCH(Calculations!EI$9,HaverPull!$B:$B,0),MATCH(Calculations!$B22,HaverPull!$B$1:$XZ$1,0))</f>
        <v>8076.8</v>
      </c>
      <c r="EJ22">
        <f>INDEX(HaverPull!$B:$XZ,MATCH(Calculations!EJ$9,HaverPull!$B:$B,0),MATCH(Calculations!$B22,HaverPull!$B$1:$XZ$1,0))</f>
        <v>8186.3</v>
      </c>
      <c r="EK22">
        <f>INDEX(HaverPull!$B:$XZ,MATCH(Calculations!EK$9,HaverPull!$B:$B,0),MATCH(Calculations!$B22,HaverPull!$B$1:$XZ$1,0))</f>
        <v>8312.7000000000007</v>
      </c>
      <c r="EL22">
        <f>INDEX(HaverPull!$B:$XZ,MATCH(Calculations!EL$9,HaverPull!$B:$B,0),MATCH(Calculations!$B22,HaverPull!$B$1:$XZ$1,0))</f>
        <v>8464.2999999999993</v>
      </c>
      <c r="EM22">
        <f>INDEX(HaverPull!$B:$XZ,MATCH(Calculations!EM$9,HaverPull!$B:$B,0),MATCH(Calculations!$B22,HaverPull!$B$1:$XZ$1,0))</f>
        <v>8573.1</v>
      </c>
      <c r="EN22">
        <f>INDEX(HaverPull!$B:$XZ,MATCH(Calculations!EN$9,HaverPull!$B:$B,0),MATCH(Calculations!$B22,HaverPull!$B$1:$XZ$1,0))</f>
        <v>8723.9</v>
      </c>
      <c r="EO22">
        <f>INDEX(HaverPull!$B:$XZ,MATCH(Calculations!EO$9,HaverPull!$B:$B,0),MATCH(Calculations!$B22,HaverPull!$B$1:$XZ$1,0))</f>
        <v>8888.1</v>
      </c>
      <c r="EP22">
        <f>INDEX(HaverPull!$B:$XZ,MATCH(Calculations!EP$9,HaverPull!$B:$B,0),MATCH(Calculations!$B22,HaverPull!$B$1:$XZ$1,0))</f>
        <v>8991.2999999999993</v>
      </c>
      <c r="EQ22">
        <f>INDEX(HaverPull!$B:$XZ,MATCH(Calculations!EQ$9,HaverPull!$B:$B,0),MATCH(Calculations!$B22,HaverPull!$B$1:$XZ$1,0))</f>
        <v>9134.2999999999993</v>
      </c>
      <c r="ER22">
        <f>INDEX(HaverPull!$B:$XZ,MATCH(Calculations!ER$9,HaverPull!$B:$B,0),MATCH(Calculations!$B22,HaverPull!$B$1:$XZ$1,0))</f>
        <v>9253.7000000000007</v>
      </c>
      <c r="ES22">
        <f>INDEX(HaverPull!$B:$XZ,MATCH(Calculations!ES$9,HaverPull!$B:$B,0),MATCH(Calculations!$B22,HaverPull!$B$1:$XZ$1,0))</f>
        <v>9374.2999999999993</v>
      </c>
      <c r="ET22">
        <f>INDEX(HaverPull!$B:$XZ,MATCH(Calculations!ET$9,HaverPull!$B:$B,0),MATCH(Calculations!$B22,HaverPull!$B$1:$XZ$1,0))</f>
        <v>9453.6</v>
      </c>
      <c r="EU22">
        <f>INDEX(HaverPull!$B:$XZ,MATCH(Calculations!EU$9,HaverPull!$B:$B,0),MATCH(Calculations!$B22,HaverPull!$B$1:$XZ$1,0))</f>
        <v>9591.9</v>
      </c>
      <c r="EV22">
        <f>INDEX(HaverPull!$B:$XZ,MATCH(Calculations!EV$9,HaverPull!$B:$B,0),MATCH(Calculations!$B22,HaverPull!$B$1:$XZ$1,0))</f>
        <v>9700.9</v>
      </c>
      <c r="EW22">
        <f>INDEX(HaverPull!$B:$XZ,MATCH(Calculations!EW$9,HaverPull!$B:$B,0),MATCH(Calculations!$B22,HaverPull!$B$1:$XZ$1,0))</f>
        <v>9799.2000000000007</v>
      </c>
      <c r="EX22">
        <f>INDEX(HaverPull!$B:$XZ,MATCH(Calculations!EX$9,HaverPull!$B:$B,0),MATCH(Calculations!$B22,HaverPull!$B$1:$XZ$1,0))</f>
        <v>9910</v>
      </c>
      <c r="EY22">
        <f>INDEX(HaverPull!$B:$XZ,MATCH(Calculations!EY$9,HaverPull!$B:$B,0),MATCH(Calculations!$B22,HaverPull!$B$1:$XZ$1,0))</f>
        <v>9974.4</v>
      </c>
      <c r="EZ22">
        <f>INDEX(HaverPull!$B:$XZ,MATCH(Calculations!EZ$9,HaverPull!$B:$B,0),MATCH(Calculations!$B22,HaverPull!$B$1:$XZ$1,0))</f>
        <v>10095.799999999999</v>
      </c>
      <c r="FA22">
        <f>INDEX(HaverPull!$B:$XZ,MATCH(Calculations!FA$9,HaverPull!$B:$B,0),MATCH(Calculations!$B22,HaverPull!$B$1:$XZ$1,0))</f>
        <v>10124.9</v>
      </c>
      <c r="FB22">
        <f>INDEX(HaverPull!$B:$XZ,MATCH(Calculations!FB$9,HaverPull!$B:$B,0),MATCH(Calculations!$B22,HaverPull!$B$1:$XZ$1,0))</f>
        <v>9859.6</v>
      </c>
      <c r="FC22">
        <f>INDEX(HaverPull!$B:$XZ,MATCH(Calculations!FC$9,HaverPull!$B:$B,0),MATCH(Calculations!$B22,HaverPull!$B$1:$XZ$1,0))</f>
        <v>9770.2000000000007</v>
      </c>
      <c r="FD22">
        <f>INDEX(HaverPull!$B:$XZ,MATCH(Calculations!FD$9,HaverPull!$B:$B,0),MATCH(Calculations!$B22,HaverPull!$B$1:$XZ$1,0))</f>
        <v>9769.7999999999993</v>
      </c>
      <c r="FE22">
        <f>INDEX(HaverPull!$B:$XZ,MATCH(Calculations!FE$9,HaverPull!$B:$B,0),MATCH(Calculations!$B22,HaverPull!$B$1:$XZ$1,0))</f>
        <v>9890.7999999999993</v>
      </c>
      <c r="FF22">
        <f>INDEX(HaverPull!$B:$XZ,MATCH(Calculations!FF$9,HaverPull!$B:$B,0),MATCH(Calculations!$B22,HaverPull!$B$1:$XZ$1,0))</f>
        <v>9957.1</v>
      </c>
      <c r="FG22">
        <f>INDEX(HaverPull!$B:$XZ,MATCH(Calculations!FG$9,HaverPull!$B:$B,0),MATCH(Calculations!$B22,HaverPull!$B$1:$XZ$1,0))</f>
        <v>10044.5</v>
      </c>
      <c r="FH22">
        <f>INDEX(HaverPull!$B:$XZ,MATCH(Calculations!FH$9,HaverPull!$B:$B,0),MATCH(Calculations!$B22,HaverPull!$B$1:$XZ$1,0))</f>
        <v>10137.700000000001</v>
      </c>
      <c r="FI22">
        <f>INDEX(HaverPull!$B:$XZ,MATCH(Calculations!FI$9,HaverPull!$B:$B,0),MATCH(Calculations!$B22,HaverPull!$B$1:$XZ$1,0))</f>
        <v>10233.4</v>
      </c>
      <c r="FJ22">
        <f>INDEX(HaverPull!$B:$XZ,MATCH(Calculations!FJ$9,HaverPull!$B:$B,0),MATCH(Calculations!$B22,HaverPull!$B$1:$XZ$1,0))</f>
        <v>10393.200000000001</v>
      </c>
      <c r="FK22">
        <f>INDEX(HaverPull!$B:$XZ,MATCH(Calculations!FK$9,HaverPull!$B:$B,0),MATCH(Calculations!$B22,HaverPull!$B$1:$XZ$1,0))</f>
        <v>10523.5</v>
      </c>
      <c r="FL22">
        <f>INDEX(HaverPull!$B:$XZ,MATCH(Calculations!FL$9,HaverPull!$B:$B,0),MATCH(Calculations!$B22,HaverPull!$B$1:$XZ$1,0))</f>
        <v>10651.4</v>
      </c>
      <c r="FM22">
        <f>INDEX(HaverPull!$B:$XZ,MATCH(Calculations!FM$9,HaverPull!$B:$B,0),MATCH(Calculations!$B22,HaverPull!$B$1:$XZ$1,0))</f>
        <v>10754.5</v>
      </c>
      <c r="FN22">
        <f>INDEX(HaverPull!$B:$XZ,MATCH(Calculations!FN$9,HaverPull!$B:$B,0),MATCH(Calculations!$B22,HaverPull!$B$1:$XZ$1,0))</f>
        <v>10827.9</v>
      </c>
      <c r="FO22">
        <f>INDEX(HaverPull!$B:$XZ,MATCH(Calculations!FO$9,HaverPull!$B:$B,0),MATCH(Calculations!$B22,HaverPull!$B$1:$XZ$1,0))</f>
        <v>10956.2</v>
      </c>
      <c r="FP22">
        <f>INDEX(HaverPull!$B:$XZ,MATCH(Calculations!FP$9,HaverPull!$B:$B,0),MATCH(Calculations!$B22,HaverPull!$B$1:$XZ$1,0))</f>
        <v>11008.3</v>
      </c>
      <c r="FQ22">
        <f>INDEX(HaverPull!$B:$XZ,MATCH(Calculations!FQ$9,HaverPull!$B:$B,0),MATCH(Calculations!$B22,HaverPull!$B$1:$XZ$1,0))</f>
        <v>11073.6</v>
      </c>
      <c r="FR22">
        <f>INDEX(HaverPull!$B:$XZ,MATCH(Calculations!FR$9,HaverPull!$B:$B,0),MATCH(Calculations!$B22,HaverPull!$B$1:$XZ$1,0))</f>
        <v>11164.3</v>
      </c>
      <c r="FS22">
        <f>INDEX(HaverPull!$B:$XZ,MATCH(Calculations!FS$9,HaverPull!$B:$B,0),MATCH(Calculations!$B22,HaverPull!$B$1:$XZ$1,0))</f>
        <v>11256.7</v>
      </c>
      <c r="FT22">
        <f>INDEX(HaverPull!$B:$XZ,MATCH(Calculations!FT$9,HaverPull!$B:$B,0),MATCH(Calculations!$B22,HaverPull!$B$1:$XZ$1,0))</f>
        <v>11284.5</v>
      </c>
      <c r="FU22">
        <f>INDEX(HaverPull!$B:$XZ,MATCH(Calculations!FU$9,HaverPull!$B:$B,0),MATCH(Calculations!$B22,HaverPull!$B$1:$XZ$1,0))</f>
        <v>11379.1</v>
      </c>
      <c r="FV22">
        <f>INDEX(HaverPull!$B:$XZ,MATCH(Calculations!FV$9,HaverPull!$B:$B,0),MATCH(Calculations!$B22,HaverPull!$B$1:$XZ$1,0))</f>
        <v>11524.4</v>
      </c>
      <c r="FW22">
        <f>INDEX(HaverPull!$B:$XZ,MATCH(Calculations!FW$9,HaverPull!$B:$B,0),MATCH(Calculations!$B22,HaverPull!$B$1:$XZ$1,0))</f>
        <v>11640.2</v>
      </c>
      <c r="FX22">
        <f>INDEX(HaverPull!$B:$XZ,MATCH(Calculations!FX$9,HaverPull!$B:$B,0),MATCH(Calculations!$B22,HaverPull!$B$1:$XZ$1,0))</f>
        <v>11791.9</v>
      </c>
      <c r="FY22">
        <f>INDEX(HaverPull!$B:$XZ,MATCH(Calculations!FY$9,HaverPull!$B:$B,0),MATCH(Calculations!$B22,HaverPull!$B$1:$XZ$1,0))</f>
        <v>11941.1</v>
      </c>
      <c r="FZ22">
        <f>INDEX(HaverPull!$B:$XZ,MATCH(Calculations!FZ$9,HaverPull!$B:$B,0),MATCH(Calculations!$B22,HaverPull!$B$1:$XZ$1,0))</f>
        <v>12081.4</v>
      </c>
      <c r="GA22" t="e">
        <f>INDEX(HaverPull!$B:$XZ,MATCH(Calculations!GA$9,HaverPull!$B:$B,0),MATCH(Calculations!$B22,HaverPull!$B$1:$XZ$1,0))</f>
        <v>#N/A</v>
      </c>
      <c r="GB22" t="e">
        <f>INDEX(HaverPull!$B:$XZ,MATCH(Calculations!GB$9,HaverPull!$B:$B,0),MATCH(Calculations!$B22,HaverPull!$B$1:$XZ$1,0))</f>
        <v>#N/A</v>
      </c>
      <c r="GC22" t="e">
        <f>INDEX(HaverPull!$B:$XZ,MATCH(Calculations!GC$9,HaverPull!$B:$B,0),MATCH(Calculations!$B22,HaverPull!$B$1:$XZ$1,0))</f>
        <v>#N/A</v>
      </c>
      <c r="GD22" t="e">
        <f>INDEX(HaverPull!$B:$XZ,MATCH(Calculations!GD$9,HaverPull!$B:$B,0),MATCH(Calculations!$B22,HaverPull!$B$1:$XZ$1,0))</f>
        <v>#N/A</v>
      </c>
      <c r="GE22" t="e">
        <f>INDEX(HaverPull!$B:$XZ,MATCH(Calculations!GE$9,HaverPull!$B:$B,0),MATCH(Calculations!$B22,HaverPull!$B$1:$XZ$1,0))</f>
        <v>#N/A</v>
      </c>
      <c r="GF22" t="e">
        <f>INDEX(HaverPull!$B:$XZ,MATCH(Calculations!GF$9,HaverPull!$B:$B,0),MATCH(Calculations!$B22,HaverPull!$B$1:$XZ$1,0))</f>
        <v>#N/A</v>
      </c>
      <c r="GG22" t="e">
        <f>INDEX(HaverPull!$B:$XZ,MATCH(Calculations!GG$9,HaverPull!$B:$B,0),MATCH(Calculations!$B22,HaverPull!$B$1:$XZ$1,0))</f>
        <v>#N/A</v>
      </c>
      <c r="GH22" t="e">
        <f>INDEX(HaverPull!$B:$XZ,MATCH(Calculations!GH$9,HaverPull!$B:$B,0),MATCH(Calculations!$B22,HaverPull!$B$1:$XZ$1,0))</f>
        <v>#N/A</v>
      </c>
      <c r="GI22" t="e">
        <f>INDEX(HaverPull!$B:$XZ,MATCH(Calculations!GI$9,HaverPull!$B:$B,0),MATCH(Calculations!$B22,HaverPull!$B$1:$XZ$1,0))</f>
        <v>#N/A</v>
      </c>
      <c r="GJ22" t="e">
        <f>INDEX(HaverPull!$B:$XZ,MATCH(Calculations!GJ$9,HaverPull!$B:$B,0),MATCH(Calculations!$B22,HaverPull!$B$1:$XZ$1,0))</f>
        <v>#N/A</v>
      </c>
      <c r="GK22" t="e">
        <f>INDEX(HaverPull!$B:$XZ,MATCH(Calculations!GK$9,HaverPull!$B:$B,0),MATCH(Calculations!$B22,HaverPull!$B$1:$XZ$1,0))</f>
        <v>#N/A</v>
      </c>
      <c r="GL22" t="e">
        <f>INDEX(HaverPull!$B:$XZ,MATCH(Calculations!GL$9,HaverPull!$B:$B,0),MATCH(Calculations!$B22,HaverPull!$B$1:$XZ$1,0))</f>
        <v>#N/A</v>
      </c>
      <c r="GM22" s="84">
        <v>13679.6</v>
      </c>
      <c r="GN22" s="77">
        <v>13877.2</v>
      </c>
      <c r="GO22" t="e">
        <f>INDEX(HaverPull!$B:$XZ,MATCH(Calculations!GO$9,HaverPull!$B:$B,0),MATCH(Calculations!$B22,HaverPull!$B$1:$XZ$1,0))</f>
        <v>#N/A</v>
      </c>
      <c r="GP22" t="e">
        <f>INDEX(HaverPull!$B:$XZ,MATCH(Calculations!GP$9,HaverPull!$B:$B,0),MATCH(Calculations!$B22,HaverPull!$B$1:$XZ$1,0))</f>
        <v>#N/A</v>
      </c>
      <c r="GQ22" t="e">
        <f>INDEX(HaverPull!$B:$XZ,MATCH(Calculations!GQ$9,HaverPull!$B:$B,0),MATCH(Calculations!$B22,HaverPull!$B$1:$XZ$1,0))</f>
        <v>#N/A</v>
      </c>
      <c r="GR22" t="e">
        <f>INDEX(HaverPull!$B:$XZ,MATCH(Calculations!GR$9,HaverPull!$B:$B,0),MATCH(Calculations!$B22,HaverPull!$B$1:$XZ$1,0))</f>
        <v>#N/A</v>
      </c>
      <c r="GS22" t="e">
        <f>INDEX(HaverPull!$B:$XZ,MATCH(Calculations!GS$9,HaverPull!$B:$B,0),MATCH(Calculations!$B22,HaverPull!$B$1:$XZ$1,0))</f>
        <v>#N/A</v>
      </c>
      <c r="GT22" t="e">
        <f>INDEX(HaverPull!$B:$XZ,MATCH(Calculations!GT$9,HaverPull!$B:$B,0),MATCH(Calculations!$B22,HaverPull!$B$1:$XZ$1,0))</f>
        <v>#N/A</v>
      </c>
      <c r="GU22" t="e">
        <f>INDEX(HaverPull!$B:$XZ,MATCH(Calculations!GU$9,HaverPull!$B:$B,0),MATCH(Calculations!$B22,HaverPull!$B$1:$XZ$1,0))</f>
        <v>#N/A</v>
      </c>
      <c r="GV22" t="e">
        <f>INDEX(HaverPull!$B:$XZ,MATCH(Calculations!GV$9,HaverPull!$B:$B,0),MATCH(Calculations!$B22,HaverPull!$B$1:$XZ$1,0))</f>
        <v>#N/A</v>
      </c>
    </row>
    <row r="23" spans="1:204" x14ac:dyDescent="0.25">
      <c r="A23" s="7" t="s">
        <v>186</v>
      </c>
      <c r="B23" s="8" t="s">
        <v>11</v>
      </c>
      <c r="C23" t="e">
        <f>INDEX(HaverPull!$B:$XZ,MATCH(Calculations!C$9,HaverPull!$B:$B,0),MATCH(Calculations!$B23,HaverPull!$B$1:$XZ$1,0))</f>
        <v>#N/A</v>
      </c>
      <c r="D23" t="e">
        <f>INDEX(HaverPull!$B:$XZ,MATCH(Calculations!D$9,HaverPull!$B:$B,0),MATCH(Calculations!$B23,HaverPull!$B$1:$XZ$1,0))</f>
        <v>#N/A</v>
      </c>
      <c r="E23" t="e">
        <f>INDEX(HaverPull!$B:$XZ,MATCH(Calculations!E$9,HaverPull!$B:$B,0),MATCH(Calculations!$B23,HaverPull!$B$1:$XZ$1,0))</f>
        <v>#N/A</v>
      </c>
      <c r="F23" t="e">
        <f>INDEX(HaverPull!$B:$XZ,MATCH(Calculations!F$9,HaverPull!$B:$B,0),MATCH(Calculations!$B23,HaverPull!$B$1:$XZ$1,0))</f>
        <v>#N/A</v>
      </c>
      <c r="G23" t="e">
        <f>INDEX(HaverPull!$B:$XZ,MATCH(Calculations!G$9,HaverPull!$B:$B,0),MATCH(Calculations!$B23,HaverPull!$B$1:$XZ$1,0))</f>
        <v>#N/A</v>
      </c>
      <c r="H23" t="e">
        <f>INDEX(HaverPull!$B:$XZ,MATCH(Calculations!H$9,HaverPull!$B:$B,0),MATCH(Calculations!$B23,HaverPull!$B$1:$XZ$1,0))</f>
        <v>#N/A</v>
      </c>
      <c r="I23" t="e">
        <f>INDEX(HaverPull!$B:$XZ,MATCH(Calculations!I$9,HaverPull!$B:$B,0),MATCH(Calculations!$B23,HaverPull!$B$1:$XZ$1,0))</f>
        <v>#N/A</v>
      </c>
      <c r="J23" t="e">
        <f>INDEX(HaverPull!$B:$XZ,MATCH(Calculations!J$9,HaverPull!$B:$B,0),MATCH(Calculations!$B23,HaverPull!$B$1:$XZ$1,0))</f>
        <v>#N/A</v>
      </c>
      <c r="K23" t="e">
        <f>INDEX(HaverPull!$B:$XZ,MATCH(Calculations!K$9,HaverPull!$B:$B,0),MATCH(Calculations!$B23,HaverPull!$B$1:$XZ$1,0))</f>
        <v>#N/A</v>
      </c>
      <c r="L23" t="e">
        <f>INDEX(HaverPull!$B:$XZ,MATCH(Calculations!L$9,HaverPull!$B:$B,0),MATCH(Calculations!$B23,HaverPull!$B$1:$XZ$1,0))</f>
        <v>#N/A</v>
      </c>
      <c r="M23" t="e">
        <f>INDEX(HaverPull!$B:$XZ,MATCH(Calculations!M$9,HaverPull!$B:$B,0),MATCH(Calculations!$B23,HaverPull!$B$1:$XZ$1,0))</f>
        <v>#N/A</v>
      </c>
      <c r="N23" t="e">
        <f>INDEX(HaverPull!$B:$XZ,MATCH(Calculations!N$9,HaverPull!$B:$B,0),MATCH(Calculations!$B23,HaverPull!$B$1:$XZ$1,0))</f>
        <v>#N/A</v>
      </c>
      <c r="O23" t="e">
        <f>INDEX(HaverPull!$B:$XZ,MATCH(Calculations!O$9,HaverPull!$B:$B,0),MATCH(Calculations!$B23,HaverPull!$B$1:$XZ$1,0))</f>
        <v>#N/A</v>
      </c>
      <c r="P23" t="e">
        <f>INDEX(HaverPull!$B:$XZ,MATCH(Calculations!P$9,HaverPull!$B:$B,0),MATCH(Calculations!$B23,HaverPull!$B$1:$XZ$1,0))</f>
        <v>#N/A</v>
      </c>
      <c r="Q23" t="e">
        <f>INDEX(HaverPull!$B:$XZ,MATCH(Calculations!Q$9,HaverPull!$B:$B,0),MATCH(Calculations!$B23,HaverPull!$B$1:$XZ$1,0))</f>
        <v>#N/A</v>
      </c>
      <c r="R23" t="e">
        <f>INDEX(HaverPull!$B:$XZ,MATCH(Calculations!R$9,HaverPull!$B:$B,0),MATCH(Calculations!$B23,HaverPull!$B$1:$XZ$1,0))</f>
        <v>#N/A</v>
      </c>
      <c r="S23" t="e">
        <f>INDEX(HaverPull!$B:$XZ,MATCH(Calculations!S$9,HaverPull!$B:$B,0),MATCH(Calculations!$B23,HaverPull!$B$1:$XZ$1,0))</f>
        <v>#N/A</v>
      </c>
      <c r="T23" t="e">
        <f>INDEX(HaverPull!$B:$XZ,MATCH(Calculations!T$9,HaverPull!$B:$B,0),MATCH(Calculations!$B23,HaverPull!$B$1:$XZ$1,0))</f>
        <v>#N/A</v>
      </c>
      <c r="U23" t="e">
        <f>INDEX(HaverPull!$B:$XZ,MATCH(Calculations!U$9,HaverPull!$B:$B,0),MATCH(Calculations!$B23,HaverPull!$B$1:$XZ$1,0))</f>
        <v>#N/A</v>
      </c>
      <c r="V23" t="e">
        <f>INDEX(HaverPull!$B:$XZ,MATCH(Calculations!V$9,HaverPull!$B:$B,0),MATCH(Calculations!$B23,HaverPull!$B$1:$XZ$1,0))</f>
        <v>#N/A</v>
      </c>
      <c r="W23" t="e">
        <f>INDEX(HaverPull!$B:$XZ,MATCH(Calculations!W$9,HaverPull!$B:$B,0),MATCH(Calculations!$B23,HaverPull!$B$1:$XZ$1,0))</f>
        <v>#N/A</v>
      </c>
      <c r="X23" t="e">
        <f>INDEX(HaverPull!$B:$XZ,MATCH(Calculations!X$9,HaverPull!$B:$B,0),MATCH(Calculations!$B23,HaverPull!$B$1:$XZ$1,0))</f>
        <v>#N/A</v>
      </c>
      <c r="Y23" t="e">
        <f>INDEX(HaverPull!$B:$XZ,MATCH(Calculations!Y$9,HaverPull!$B:$B,0),MATCH(Calculations!$B23,HaverPull!$B$1:$XZ$1,0))</f>
        <v>#N/A</v>
      </c>
      <c r="Z23" t="e">
        <f>INDEX(HaverPull!$B:$XZ,MATCH(Calculations!Z$9,HaverPull!$B:$B,0),MATCH(Calculations!$B23,HaverPull!$B$1:$XZ$1,0))</f>
        <v>#N/A</v>
      </c>
      <c r="AA23" t="e">
        <f>INDEX(HaverPull!$B:$XZ,MATCH(Calculations!AA$9,HaverPull!$B:$B,0),MATCH(Calculations!$B23,HaverPull!$B$1:$XZ$1,0))</f>
        <v>#N/A</v>
      </c>
      <c r="AB23" t="e">
        <f>INDEX(HaverPull!$B:$XZ,MATCH(Calculations!AB$9,HaverPull!$B:$B,0),MATCH(Calculations!$B23,HaverPull!$B$1:$XZ$1,0))</f>
        <v>#N/A</v>
      </c>
      <c r="AC23" t="e">
        <f>INDEX(HaverPull!$B:$XZ,MATCH(Calculations!AC$9,HaverPull!$B:$B,0),MATCH(Calculations!$B23,HaverPull!$B$1:$XZ$1,0))</f>
        <v>#N/A</v>
      </c>
      <c r="AD23" t="e">
        <f>INDEX(HaverPull!$B:$XZ,MATCH(Calculations!AD$9,HaverPull!$B:$B,0),MATCH(Calculations!$B23,HaverPull!$B$1:$XZ$1,0))</f>
        <v>#N/A</v>
      </c>
      <c r="AE23" t="e">
        <f>INDEX(HaverPull!$B:$XZ,MATCH(Calculations!AE$9,HaverPull!$B:$B,0),MATCH(Calculations!$B23,HaverPull!$B$1:$XZ$1,0))</f>
        <v>#N/A</v>
      </c>
      <c r="AF23" t="e">
        <f>INDEX(HaverPull!$B:$XZ,MATCH(Calculations!AF$9,HaverPull!$B:$B,0),MATCH(Calculations!$B23,HaverPull!$B$1:$XZ$1,0))</f>
        <v>#N/A</v>
      </c>
      <c r="AG23" t="e">
        <f>INDEX(HaverPull!$B:$XZ,MATCH(Calculations!AG$9,HaverPull!$B:$B,0),MATCH(Calculations!$B23,HaverPull!$B$1:$XZ$1,0))</f>
        <v>#N/A</v>
      </c>
      <c r="AH23" t="e">
        <f>INDEX(HaverPull!$B:$XZ,MATCH(Calculations!AH$9,HaverPull!$B:$B,0),MATCH(Calculations!$B23,HaverPull!$B$1:$XZ$1,0))</f>
        <v>#N/A</v>
      </c>
      <c r="AI23" t="e">
        <f>INDEX(HaverPull!$B:$XZ,MATCH(Calculations!AI$9,HaverPull!$B:$B,0),MATCH(Calculations!$B23,HaverPull!$B$1:$XZ$1,0))</f>
        <v>#N/A</v>
      </c>
      <c r="AJ23" t="e">
        <f>INDEX(HaverPull!$B:$XZ,MATCH(Calculations!AJ$9,HaverPull!$B:$B,0),MATCH(Calculations!$B23,HaverPull!$B$1:$XZ$1,0))</f>
        <v>#N/A</v>
      </c>
      <c r="AK23" t="e">
        <f>INDEX(HaverPull!$B:$XZ,MATCH(Calculations!AK$9,HaverPull!$B:$B,0),MATCH(Calculations!$B23,HaverPull!$B$1:$XZ$1,0))</f>
        <v>#N/A</v>
      </c>
      <c r="AL23" t="e">
        <f>INDEX(HaverPull!$B:$XZ,MATCH(Calculations!AL$9,HaverPull!$B:$B,0),MATCH(Calculations!$B23,HaverPull!$B$1:$XZ$1,0))</f>
        <v>#N/A</v>
      </c>
      <c r="AM23" t="e">
        <f>INDEX(HaverPull!$B:$XZ,MATCH(Calculations!AM$9,HaverPull!$B:$B,0),MATCH(Calculations!$B23,HaverPull!$B$1:$XZ$1,0))</f>
        <v>#N/A</v>
      </c>
      <c r="AN23" t="e">
        <f>INDEX(HaverPull!$B:$XZ,MATCH(Calculations!AN$9,HaverPull!$B:$B,0),MATCH(Calculations!$B23,HaverPull!$B$1:$XZ$1,0))</f>
        <v>#N/A</v>
      </c>
      <c r="AO23" t="e">
        <f>INDEX(HaverPull!$B:$XZ,MATCH(Calculations!AO$9,HaverPull!$B:$B,0),MATCH(Calculations!$B23,HaverPull!$B$1:$XZ$1,0))</f>
        <v>#N/A</v>
      </c>
      <c r="AP23" t="e">
        <f>INDEX(HaverPull!$B:$XZ,MATCH(Calculations!AP$9,HaverPull!$B:$B,0),MATCH(Calculations!$B23,HaverPull!$B$1:$XZ$1,0))</f>
        <v>#N/A</v>
      </c>
      <c r="AQ23" t="e">
        <f>INDEX(HaverPull!$B:$XZ,MATCH(Calculations!AQ$9,HaverPull!$B:$B,0),MATCH(Calculations!$B23,HaverPull!$B$1:$XZ$1,0))</f>
        <v>#N/A</v>
      </c>
      <c r="AR23" t="e">
        <f>INDEX(HaverPull!$B:$XZ,MATCH(Calculations!AR$9,HaverPull!$B:$B,0),MATCH(Calculations!$B23,HaverPull!$B$1:$XZ$1,0))</f>
        <v>#N/A</v>
      </c>
      <c r="AS23" t="e">
        <f>INDEX(HaverPull!$B:$XZ,MATCH(Calculations!AS$9,HaverPull!$B:$B,0),MATCH(Calculations!$B23,HaverPull!$B$1:$XZ$1,0))</f>
        <v>#N/A</v>
      </c>
      <c r="AT23" t="e">
        <f>INDEX(HaverPull!$B:$XZ,MATCH(Calculations!AT$9,HaverPull!$B:$B,0),MATCH(Calculations!$B23,HaverPull!$B$1:$XZ$1,0))</f>
        <v>#N/A</v>
      </c>
      <c r="AU23" t="e">
        <f>INDEX(HaverPull!$B:$XZ,MATCH(Calculations!AU$9,HaverPull!$B:$B,0),MATCH(Calculations!$B23,HaverPull!$B$1:$XZ$1,0))</f>
        <v>#N/A</v>
      </c>
      <c r="AV23" t="e">
        <f>INDEX(HaverPull!$B:$XZ,MATCH(Calculations!AV$9,HaverPull!$B:$B,0),MATCH(Calculations!$B23,HaverPull!$B$1:$XZ$1,0))</f>
        <v>#N/A</v>
      </c>
      <c r="AW23" t="e">
        <f>INDEX(HaverPull!$B:$XZ,MATCH(Calculations!AW$9,HaverPull!$B:$B,0),MATCH(Calculations!$B23,HaverPull!$B$1:$XZ$1,0))</f>
        <v>#N/A</v>
      </c>
      <c r="AX23" t="e">
        <f>INDEX(HaverPull!$B:$XZ,MATCH(Calculations!AX$9,HaverPull!$B:$B,0),MATCH(Calculations!$B23,HaverPull!$B$1:$XZ$1,0))</f>
        <v>#N/A</v>
      </c>
      <c r="AY23" t="e">
        <f>INDEX(HaverPull!$B:$XZ,MATCH(Calculations!AY$9,HaverPull!$B:$B,0),MATCH(Calculations!$B23,HaverPull!$B$1:$XZ$1,0))</f>
        <v>#N/A</v>
      </c>
      <c r="AZ23" t="e">
        <f>INDEX(HaverPull!$B:$XZ,MATCH(Calculations!AZ$9,HaverPull!$B:$B,0),MATCH(Calculations!$B23,HaverPull!$B$1:$XZ$1,0))</f>
        <v>#N/A</v>
      </c>
      <c r="BA23" t="e">
        <f>INDEX(HaverPull!$B:$XZ,MATCH(Calculations!BA$9,HaverPull!$B:$B,0),MATCH(Calculations!$B23,HaverPull!$B$1:$XZ$1,0))</f>
        <v>#N/A</v>
      </c>
      <c r="BB23" t="e">
        <f>INDEX(HaverPull!$B:$XZ,MATCH(Calculations!BB$9,HaverPull!$B:$B,0),MATCH(Calculations!$B23,HaverPull!$B$1:$XZ$1,0))</f>
        <v>#N/A</v>
      </c>
      <c r="BC23" t="e">
        <f>INDEX(HaverPull!$B:$XZ,MATCH(Calculations!BC$9,HaverPull!$B:$B,0),MATCH(Calculations!$B23,HaverPull!$B$1:$XZ$1,0))</f>
        <v>#N/A</v>
      </c>
      <c r="BD23" t="e">
        <f>INDEX(HaverPull!$B:$XZ,MATCH(Calculations!BD$9,HaverPull!$B:$B,0),MATCH(Calculations!$B23,HaverPull!$B$1:$XZ$1,0))</f>
        <v>#N/A</v>
      </c>
      <c r="BE23" t="e">
        <f>INDEX(HaverPull!$B:$XZ,MATCH(Calculations!BE$9,HaverPull!$B:$B,0),MATCH(Calculations!$B23,HaverPull!$B$1:$XZ$1,0))</f>
        <v>#N/A</v>
      </c>
      <c r="BF23" t="e">
        <f>INDEX(HaverPull!$B:$XZ,MATCH(Calculations!BF$9,HaverPull!$B:$B,0),MATCH(Calculations!$B23,HaverPull!$B$1:$XZ$1,0))</f>
        <v>#N/A</v>
      </c>
      <c r="BG23" t="e">
        <f>INDEX(HaverPull!$B:$XZ,MATCH(Calculations!BG$9,HaverPull!$B:$B,0),MATCH(Calculations!$B23,HaverPull!$B$1:$XZ$1,0))</f>
        <v>#N/A</v>
      </c>
      <c r="BH23" t="e">
        <f>INDEX(HaverPull!$B:$XZ,MATCH(Calculations!BH$9,HaverPull!$B:$B,0),MATCH(Calculations!$B23,HaverPull!$B$1:$XZ$1,0))</f>
        <v>#N/A</v>
      </c>
      <c r="BI23" t="e">
        <f>INDEX(HaverPull!$B:$XZ,MATCH(Calculations!BI$9,HaverPull!$B:$B,0),MATCH(Calculations!$B23,HaverPull!$B$1:$XZ$1,0))</f>
        <v>#N/A</v>
      </c>
      <c r="BJ23" t="e">
        <f>INDEX(HaverPull!$B:$XZ,MATCH(Calculations!BJ$9,HaverPull!$B:$B,0),MATCH(Calculations!$B23,HaverPull!$B$1:$XZ$1,0))</f>
        <v>#N/A</v>
      </c>
      <c r="BK23" t="e">
        <f>INDEX(HaverPull!$B:$XZ,MATCH(Calculations!BK$9,HaverPull!$B:$B,0),MATCH(Calculations!$B23,HaverPull!$B$1:$XZ$1,0))</f>
        <v>#N/A</v>
      </c>
      <c r="BL23" t="e">
        <f>INDEX(HaverPull!$B:$XZ,MATCH(Calculations!BL$9,HaverPull!$B:$B,0),MATCH(Calculations!$B23,HaverPull!$B$1:$XZ$1,0))</f>
        <v>#N/A</v>
      </c>
      <c r="BM23" t="e">
        <f>INDEX(HaverPull!$B:$XZ,MATCH(Calculations!BM$9,HaverPull!$B:$B,0),MATCH(Calculations!$B23,HaverPull!$B$1:$XZ$1,0))</f>
        <v>#N/A</v>
      </c>
      <c r="BN23" t="e">
        <f>INDEX(HaverPull!$B:$XZ,MATCH(Calculations!BN$9,HaverPull!$B:$B,0),MATCH(Calculations!$B23,HaverPull!$B$1:$XZ$1,0))</f>
        <v>#N/A</v>
      </c>
      <c r="BO23" t="e">
        <f>INDEX(HaverPull!$B:$XZ,MATCH(Calculations!BO$9,HaverPull!$B:$B,0),MATCH(Calculations!$B23,HaverPull!$B$1:$XZ$1,0))</f>
        <v>#N/A</v>
      </c>
      <c r="BP23" t="e">
        <f>INDEX(HaverPull!$B:$XZ,MATCH(Calculations!BP$9,HaverPull!$B:$B,0),MATCH(Calculations!$B23,HaverPull!$B$1:$XZ$1,0))</f>
        <v>#N/A</v>
      </c>
      <c r="BQ23" t="e">
        <f>INDEX(HaverPull!$B:$XZ,MATCH(Calculations!BQ$9,HaverPull!$B:$B,0),MATCH(Calculations!$B23,HaverPull!$B$1:$XZ$1,0))</f>
        <v>#N/A</v>
      </c>
      <c r="BR23" t="e">
        <f>INDEX(HaverPull!$B:$XZ,MATCH(Calculations!BR$9,HaverPull!$B:$B,0),MATCH(Calculations!$B23,HaverPull!$B$1:$XZ$1,0))</f>
        <v>#N/A</v>
      </c>
      <c r="BS23" t="e">
        <f>INDEX(HaverPull!$B:$XZ,MATCH(Calculations!BS$9,HaverPull!$B:$B,0),MATCH(Calculations!$B23,HaverPull!$B$1:$XZ$1,0))</f>
        <v>#N/A</v>
      </c>
      <c r="BT23" t="e">
        <f>INDEX(HaverPull!$B:$XZ,MATCH(Calculations!BT$9,HaverPull!$B:$B,0),MATCH(Calculations!$B23,HaverPull!$B$1:$XZ$1,0))</f>
        <v>#N/A</v>
      </c>
      <c r="BU23" t="e">
        <f>INDEX(HaverPull!$B:$XZ,MATCH(Calculations!BU$9,HaverPull!$B:$B,0),MATCH(Calculations!$B23,HaverPull!$B$1:$XZ$1,0))</f>
        <v>#N/A</v>
      </c>
      <c r="BV23" t="e">
        <f>INDEX(HaverPull!$B:$XZ,MATCH(Calculations!BV$9,HaverPull!$B:$B,0),MATCH(Calculations!$B23,HaverPull!$B$1:$XZ$1,0))</f>
        <v>#N/A</v>
      </c>
      <c r="BW23" t="e">
        <f>INDEX(HaverPull!$B:$XZ,MATCH(Calculations!BW$9,HaverPull!$B:$B,0),MATCH(Calculations!$B23,HaverPull!$B$1:$XZ$1,0))</f>
        <v>#N/A</v>
      </c>
      <c r="BX23" t="e">
        <f>INDEX(HaverPull!$B:$XZ,MATCH(Calculations!BX$9,HaverPull!$B:$B,0),MATCH(Calculations!$B23,HaverPull!$B$1:$XZ$1,0))</f>
        <v>#N/A</v>
      </c>
      <c r="BY23" t="e">
        <f>INDEX(HaverPull!$B:$XZ,MATCH(Calculations!BY$9,HaverPull!$B:$B,0),MATCH(Calculations!$B23,HaverPull!$B$1:$XZ$1,0))</f>
        <v>#N/A</v>
      </c>
      <c r="BZ23" t="e">
        <f>INDEX(HaverPull!$B:$XZ,MATCH(Calculations!BZ$9,HaverPull!$B:$B,0),MATCH(Calculations!$B23,HaverPull!$B$1:$XZ$1,0))</f>
        <v>#N/A</v>
      </c>
      <c r="CA23" t="e">
        <f>INDEX(HaverPull!$B:$XZ,MATCH(Calculations!CA$9,HaverPull!$B:$B,0),MATCH(Calculations!$B23,HaverPull!$B$1:$XZ$1,0))</f>
        <v>#N/A</v>
      </c>
      <c r="CB23" t="e">
        <f>INDEX(HaverPull!$B:$XZ,MATCH(Calculations!CB$9,HaverPull!$B:$B,0),MATCH(Calculations!$B23,HaverPull!$B$1:$XZ$1,0))</f>
        <v>#N/A</v>
      </c>
      <c r="CC23" t="e">
        <f>INDEX(HaverPull!$B:$XZ,MATCH(Calculations!CC$9,HaverPull!$B:$B,0),MATCH(Calculations!$B23,HaverPull!$B$1:$XZ$1,0))</f>
        <v>#N/A</v>
      </c>
      <c r="CD23" t="e">
        <f>INDEX(HaverPull!$B:$XZ,MATCH(Calculations!CD$9,HaverPull!$B:$B,0),MATCH(Calculations!$B23,HaverPull!$B$1:$XZ$1,0))</f>
        <v>#N/A</v>
      </c>
      <c r="CE23" t="e">
        <f>INDEX(HaverPull!$B:$XZ,MATCH(Calculations!CE$9,HaverPull!$B:$B,0),MATCH(Calculations!$B23,HaverPull!$B$1:$XZ$1,0))</f>
        <v>#N/A</v>
      </c>
      <c r="CF23" t="e">
        <f>INDEX(HaverPull!$B:$XZ,MATCH(Calculations!CF$9,HaverPull!$B:$B,0),MATCH(Calculations!$B23,HaverPull!$B$1:$XZ$1,0))</f>
        <v>#N/A</v>
      </c>
      <c r="CG23" t="e">
        <f>INDEX(HaverPull!$B:$XZ,MATCH(Calculations!CG$9,HaverPull!$B:$B,0),MATCH(Calculations!$B23,HaverPull!$B$1:$XZ$1,0))</f>
        <v>#N/A</v>
      </c>
      <c r="CH23" t="e">
        <f>INDEX(HaverPull!$B:$XZ,MATCH(Calculations!CH$9,HaverPull!$B:$B,0),MATCH(Calculations!$B23,HaverPull!$B$1:$XZ$1,0))</f>
        <v>#N/A</v>
      </c>
      <c r="CI23" t="e">
        <f>INDEX(HaverPull!$B:$XZ,MATCH(Calculations!CI$9,HaverPull!$B:$B,0),MATCH(Calculations!$B23,HaverPull!$B$1:$XZ$1,0))</f>
        <v>#N/A</v>
      </c>
      <c r="CJ23" t="e">
        <f>INDEX(HaverPull!$B:$XZ,MATCH(Calculations!CJ$9,HaverPull!$B:$B,0),MATCH(Calculations!$B23,HaverPull!$B$1:$XZ$1,0))</f>
        <v>#N/A</v>
      </c>
      <c r="CK23" t="e">
        <f>INDEX(HaverPull!$B:$XZ,MATCH(Calculations!CK$9,HaverPull!$B:$B,0),MATCH(Calculations!$B23,HaverPull!$B$1:$XZ$1,0))</f>
        <v>#N/A</v>
      </c>
      <c r="CL23" t="e">
        <f>INDEX(HaverPull!$B:$XZ,MATCH(Calculations!CL$9,HaverPull!$B:$B,0),MATCH(Calculations!$B23,HaverPull!$B$1:$XZ$1,0))</f>
        <v>#N/A</v>
      </c>
      <c r="CM23" t="e">
        <f>INDEX(HaverPull!$B:$XZ,MATCH(Calculations!CM$9,HaverPull!$B:$B,0),MATCH(Calculations!$B23,HaverPull!$B$1:$XZ$1,0))</f>
        <v>#N/A</v>
      </c>
      <c r="CN23" t="e">
        <f>INDEX(HaverPull!$B:$XZ,MATCH(Calculations!CN$9,HaverPull!$B:$B,0),MATCH(Calculations!$B23,HaverPull!$B$1:$XZ$1,0))</f>
        <v>#N/A</v>
      </c>
      <c r="CO23" t="e">
        <f>INDEX(HaverPull!$B:$XZ,MATCH(Calculations!CO$9,HaverPull!$B:$B,0),MATCH(Calculations!$B23,HaverPull!$B$1:$XZ$1,0))</f>
        <v>#N/A</v>
      </c>
      <c r="CP23" t="e">
        <f>INDEX(HaverPull!$B:$XZ,MATCH(Calculations!CP$9,HaverPull!$B:$B,0),MATCH(Calculations!$B23,HaverPull!$B$1:$XZ$1,0))</f>
        <v>#N/A</v>
      </c>
      <c r="CQ23" t="e">
        <f>INDEX(HaverPull!$B:$XZ,MATCH(Calculations!CQ$9,HaverPull!$B:$B,0),MATCH(Calculations!$B23,HaverPull!$B$1:$XZ$1,0))</f>
        <v>#N/A</v>
      </c>
      <c r="CR23" t="e">
        <f>INDEX(HaverPull!$B:$XZ,MATCH(Calculations!CR$9,HaverPull!$B:$B,0),MATCH(Calculations!$B23,HaverPull!$B$1:$XZ$1,0))</f>
        <v>#N/A</v>
      </c>
      <c r="CS23" t="e">
        <f>INDEX(HaverPull!$B:$XZ,MATCH(Calculations!CS$9,HaverPull!$B:$B,0),MATCH(Calculations!$B23,HaverPull!$B$1:$XZ$1,0))</f>
        <v>#N/A</v>
      </c>
      <c r="CT23" t="e">
        <f>INDEX(HaverPull!$B:$XZ,MATCH(Calculations!CT$9,HaverPull!$B:$B,0),MATCH(Calculations!$B23,HaverPull!$B$1:$XZ$1,0))</f>
        <v>#N/A</v>
      </c>
      <c r="CU23" t="e">
        <f>INDEX(HaverPull!$B:$XZ,MATCH(Calculations!CU$9,HaverPull!$B:$B,0),MATCH(Calculations!$B23,HaverPull!$B$1:$XZ$1,0))</f>
        <v>#N/A</v>
      </c>
      <c r="CV23" t="e">
        <f>INDEX(HaverPull!$B:$XZ,MATCH(Calculations!CV$9,HaverPull!$B:$B,0),MATCH(Calculations!$B23,HaverPull!$B$1:$XZ$1,0))</f>
        <v>#N/A</v>
      </c>
      <c r="CW23" t="e">
        <f>INDEX(HaverPull!$B:$XZ,MATCH(Calculations!CW$9,HaverPull!$B:$B,0),MATCH(Calculations!$B23,HaverPull!$B$1:$XZ$1,0))</f>
        <v>#N/A</v>
      </c>
      <c r="CX23" t="e">
        <f>INDEX(HaverPull!$B:$XZ,MATCH(Calculations!CX$9,HaverPull!$B:$B,0),MATCH(Calculations!$B23,HaverPull!$B$1:$XZ$1,0))</f>
        <v>#N/A</v>
      </c>
      <c r="CY23" t="e">
        <f>INDEX(HaverPull!$B:$XZ,MATCH(Calculations!CY$9,HaverPull!$B:$B,0),MATCH(Calculations!$B23,HaverPull!$B$1:$XZ$1,0))</f>
        <v>#N/A</v>
      </c>
      <c r="CZ23" t="e">
        <f>INDEX(HaverPull!$B:$XZ,MATCH(Calculations!CZ$9,HaverPull!$B:$B,0),MATCH(Calculations!$B23,HaverPull!$B$1:$XZ$1,0))</f>
        <v>#N/A</v>
      </c>
      <c r="DA23" t="e">
        <f>INDEX(HaverPull!$B:$XZ,MATCH(Calculations!DA$9,HaverPull!$B:$B,0),MATCH(Calculations!$B23,HaverPull!$B$1:$XZ$1,0))</f>
        <v>#N/A</v>
      </c>
      <c r="DB23" t="e">
        <f>INDEX(HaverPull!$B:$XZ,MATCH(Calculations!DB$9,HaverPull!$B:$B,0),MATCH(Calculations!$B23,HaverPull!$B$1:$XZ$1,0))</f>
        <v>#N/A</v>
      </c>
      <c r="DC23" t="e">
        <f>INDEX(HaverPull!$B:$XZ,MATCH(Calculations!DC$9,HaverPull!$B:$B,0),MATCH(Calculations!$B23,HaverPull!$B$1:$XZ$1,0))</f>
        <v>#N/A</v>
      </c>
      <c r="DD23" t="e">
        <f>INDEX(HaverPull!$B:$XZ,MATCH(Calculations!DD$9,HaverPull!$B:$B,0),MATCH(Calculations!$B23,HaverPull!$B$1:$XZ$1,0))</f>
        <v>#N/A</v>
      </c>
      <c r="DE23" t="e">
        <f>INDEX(HaverPull!$B:$XZ,MATCH(Calculations!DE$9,HaverPull!$B:$B,0),MATCH(Calculations!$B23,HaverPull!$B$1:$XZ$1,0))</f>
        <v>#N/A</v>
      </c>
      <c r="DF23" t="e">
        <f>INDEX(HaverPull!$B:$XZ,MATCH(Calculations!DF$9,HaverPull!$B:$B,0),MATCH(Calculations!$B23,HaverPull!$B$1:$XZ$1,0))</f>
        <v>#N/A</v>
      </c>
      <c r="DG23" t="e">
        <f>INDEX(HaverPull!$B:$XZ,MATCH(Calculations!DG$9,HaverPull!$B:$B,0),MATCH(Calculations!$B23,HaverPull!$B$1:$XZ$1,0))</f>
        <v>#N/A</v>
      </c>
      <c r="DH23" t="e">
        <f>INDEX(HaverPull!$B:$XZ,MATCH(Calculations!DH$9,HaverPull!$B:$B,0),MATCH(Calculations!$B23,HaverPull!$B$1:$XZ$1,0))</f>
        <v>#N/A</v>
      </c>
      <c r="DI23" t="e">
        <f>INDEX(HaverPull!$B:$XZ,MATCH(Calculations!DI$9,HaverPull!$B:$B,0),MATCH(Calculations!$B23,HaverPull!$B$1:$XZ$1,0))</f>
        <v>#N/A</v>
      </c>
      <c r="DJ23" t="e">
        <f>INDEX(HaverPull!$B:$XZ,MATCH(Calculations!DJ$9,HaverPull!$B:$B,0),MATCH(Calculations!$B23,HaverPull!$B$1:$XZ$1,0))</f>
        <v>#N/A</v>
      </c>
      <c r="DK23" t="e">
        <f>INDEX(HaverPull!$B:$XZ,MATCH(Calculations!DK$9,HaverPull!$B:$B,0),MATCH(Calculations!$B23,HaverPull!$B$1:$XZ$1,0))</f>
        <v>#N/A</v>
      </c>
      <c r="DL23" t="e">
        <f>INDEX(HaverPull!$B:$XZ,MATCH(Calculations!DL$9,HaverPull!$B:$B,0),MATCH(Calculations!$B23,HaverPull!$B$1:$XZ$1,0))</f>
        <v>#N/A</v>
      </c>
      <c r="DM23" t="e">
        <f>INDEX(HaverPull!$B:$XZ,MATCH(Calculations!DM$9,HaverPull!$B:$B,0),MATCH(Calculations!$B23,HaverPull!$B$1:$XZ$1,0))</f>
        <v>#N/A</v>
      </c>
      <c r="DN23" t="e">
        <f>INDEX(HaverPull!$B:$XZ,MATCH(Calculations!DN$9,HaverPull!$B:$B,0),MATCH(Calculations!$B23,HaverPull!$B$1:$XZ$1,0))</f>
        <v>#N/A</v>
      </c>
      <c r="DO23" t="e">
        <f>INDEX(HaverPull!$B:$XZ,MATCH(Calculations!DO$9,HaverPull!$B:$B,0),MATCH(Calculations!$B23,HaverPull!$B$1:$XZ$1,0))</f>
        <v>#N/A</v>
      </c>
      <c r="DP23" t="e">
        <f>INDEX(HaverPull!$B:$XZ,MATCH(Calculations!DP$9,HaverPull!$B:$B,0),MATCH(Calculations!$B23,HaverPull!$B$1:$XZ$1,0))</f>
        <v>#N/A</v>
      </c>
      <c r="DQ23" t="e">
        <f>INDEX(HaverPull!$B:$XZ,MATCH(Calculations!DQ$9,HaverPull!$B:$B,0),MATCH(Calculations!$B23,HaverPull!$B$1:$XZ$1,0))</f>
        <v>#N/A</v>
      </c>
      <c r="DR23" t="e">
        <f>INDEX(HaverPull!$B:$XZ,MATCH(Calculations!DR$9,HaverPull!$B:$B,0),MATCH(Calculations!$B23,HaverPull!$B$1:$XZ$1,0))</f>
        <v>#N/A</v>
      </c>
      <c r="DS23" t="e">
        <f>INDEX(HaverPull!$B:$XZ,MATCH(Calculations!DS$9,HaverPull!$B:$B,0),MATCH(Calculations!$B23,HaverPull!$B$1:$XZ$1,0))</f>
        <v>#N/A</v>
      </c>
      <c r="DT23" t="e">
        <f>INDEX(HaverPull!$B:$XZ,MATCH(Calculations!DT$9,HaverPull!$B:$B,0),MATCH(Calculations!$B23,HaverPull!$B$1:$XZ$1,0))</f>
        <v>#N/A</v>
      </c>
      <c r="DU23" t="e">
        <f>INDEX(HaverPull!$B:$XZ,MATCH(Calculations!DU$9,HaverPull!$B:$B,0),MATCH(Calculations!$B23,HaverPull!$B$1:$XZ$1,0))</f>
        <v>#N/A</v>
      </c>
      <c r="DV23" t="e">
        <f>INDEX(HaverPull!$B:$XZ,MATCH(Calculations!DV$9,HaverPull!$B:$B,0),MATCH(Calculations!$B23,HaverPull!$B$1:$XZ$1,0))</f>
        <v>#N/A</v>
      </c>
      <c r="DW23" t="e">
        <f>INDEX(HaverPull!$B:$XZ,MATCH(Calculations!DW$9,HaverPull!$B:$B,0),MATCH(Calculations!$B23,HaverPull!$B$1:$XZ$1,0))</f>
        <v>#N/A</v>
      </c>
      <c r="DX23" t="e">
        <f>INDEX(HaverPull!$B:$XZ,MATCH(Calculations!DX$9,HaverPull!$B:$B,0),MATCH(Calculations!$B23,HaverPull!$B$1:$XZ$1,0))</f>
        <v>#N/A</v>
      </c>
      <c r="DY23" t="e">
        <f>INDEX(HaverPull!$B:$XZ,MATCH(Calculations!DY$9,HaverPull!$B:$B,0),MATCH(Calculations!$B23,HaverPull!$B$1:$XZ$1,0))</f>
        <v>#N/A</v>
      </c>
      <c r="DZ23" t="e">
        <f>INDEX(HaverPull!$B:$XZ,MATCH(Calculations!DZ$9,HaverPull!$B:$B,0),MATCH(Calculations!$B23,HaverPull!$B$1:$XZ$1,0))</f>
        <v>#N/A</v>
      </c>
      <c r="EA23" t="e">
        <f>INDEX(HaverPull!$B:$XZ,MATCH(Calculations!EA$9,HaverPull!$B:$B,0),MATCH(Calculations!$B23,HaverPull!$B$1:$XZ$1,0))</f>
        <v>#N/A</v>
      </c>
      <c r="EB23" t="e">
        <f>INDEX(HaverPull!$B:$XZ,MATCH(Calculations!EB$9,HaverPull!$B:$B,0),MATCH(Calculations!$B23,HaverPull!$B$1:$XZ$1,0))</f>
        <v>#N/A</v>
      </c>
      <c r="EC23" t="e">
        <f>INDEX(HaverPull!$B:$XZ,MATCH(Calculations!EC$9,HaverPull!$B:$B,0),MATCH(Calculations!$B23,HaverPull!$B$1:$XZ$1,0))</f>
        <v>#N/A</v>
      </c>
      <c r="ED23" t="e">
        <f>INDEX(HaverPull!$B:$XZ,MATCH(Calculations!ED$9,HaverPull!$B:$B,0),MATCH(Calculations!$B23,HaverPull!$B$1:$XZ$1,0))</f>
        <v>#N/A</v>
      </c>
      <c r="EE23" t="e">
        <f>INDEX(HaverPull!$B:$XZ,MATCH(Calculations!EE$9,HaverPull!$B:$B,0),MATCH(Calculations!$B23,HaverPull!$B$1:$XZ$1,0))</f>
        <v>#N/A</v>
      </c>
      <c r="EF23" t="e">
        <f>INDEX(HaverPull!$B:$XZ,MATCH(Calculations!EF$9,HaverPull!$B:$B,0),MATCH(Calculations!$B23,HaverPull!$B$1:$XZ$1,0))</f>
        <v>#N/A</v>
      </c>
      <c r="EG23" t="e">
        <f>INDEX(HaverPull!$B:$XZ,MATCH(Calculations!EG$9,HaverPull!$B:$B,0),MATCH(Calculations!$B23,HaverPull!$B$1:$XZ$1,0))</f>
        <v>#N/A</v>
      </c>
      <c r="EH23" t="e">
        <f>INDEX(HaverPull!$B:$XZ,MATCH(Calculations!EH$9,HaverPull!$B:$B,0),MATCH(Calculations!$B23,HaverPull!$B$1:$XZ$1,0))</f>
        <v>#N/A</v>
      </c>
      <c r="EI23" t="e">
        <f>INDEX(HaverPull!$B:$XZ,MATCH(Calculations!EI$9,HaverPull!$B:$B,0),MATCH(Calculations!$B23,HaverPull!$B$1:$XZ$1,0))</f>
        <v>#N/A</v>
      </c>
      <c r="EJ23" t="e">
        <f>INDEX(HaverPull!$B:$XZ,MATCH(Calculations!EJ$9,HaverPull!$B:$B,0),MATCH(Calculations!$B23,HaverPull!$B$1:$XZ$1,0))</f>
        <v>#N/A</v>
      </c>
      <c r="EK23" t="e">
        <f>INDEX(HaverPull!$B:$XZ,MATCH(Calculations!EK$9,HaverPull!$B:$B,0),MATCH(Calculations!$B23,HaverPull!$B$1:$XZ$1,0))</f>
        <v>#N/A</v>
      </c>
      <c r="EL23" t="e">
        <f>INDEX(HaverPull!$B:$XZ,MATCH(Calculations!EL$9,HaverPull!$B:$B,0),MATCH(Calculations!$B23,HaverPull!$B$1:$XZ$1,0))</f>
        <v>#N/A</v>
      </c>
      <c r="EM23" t="e">
        <f>INDEX(HaverPull!$B:$XZ,MATCH(Calculations!EM$9,HaverPull!$B:$B,0),MATCH(Calculations!$B23,HaverPull!$B$1:$XZ$1,0))</f>
        <v>#N/A</v>
      </c>
      <c r="EN23" t="e">
        <f>INDEX(HaverPull!$B:$XZ,MATCH(Calculations!EN$9,HaverPull!$B:$B,0),MATCH(Calculations!$B23,HaverPull!$B$1:$XZ$1,0))</f>
        <v>#N/A</v>
      </c>
      <c r="EO23" t="e">
        <f>INDEX(HaverPull!$B:$XZ,MATCH(Calculations!EO$9,HaverPull!$B:$B,0),MATCH(Calculations!$B23,HaverPull!$B$1:$XZ$1,0))</f>
        <v>#N/A</v>
      </c>
      <c r="EP23" t="e">
        <f>INDEX(HaverPull!$B:$XZ,MATCH(Calculations!EP$9,HaverPull!$B:$B,0),MATCH(Calculations!$B23,HaverPull!$B$1:$XZ$1,0))</f>
        <v>#N/A</v>
      </c>
      <c r="EQ23" t="e">
        <f>INDEX(HaverPull!$B:$XZ,MATCH(Calculations!EQ$9,HaverPull!$B:$B,0),MATCH(Calculations!$B23,HaverPull!$B$1:$XZ$1,0))</f>
        <v>#N/A</v>
      </c>
      <c r="ER23" t="e">
        <f>INDEX(HaverPull!$B:$XZ,MATCH(Calculations!ER$9,HaverPull!$B:$B,0),MATCH(Calculations!$B23,HaverPull!$B$1:$XZ$1,0))</f>
        <v>#N/A</v>
      </c>
      <c r="ES23" t="e">
        <f>INDEX(HaverPull!$B:$XZ,MATCH(Calculations!ES$9,HaverPull!$B:$B,0),MATCH(Calculations!$B23,HaverPull!$B$1:$XZ$1,0))</f>
        <v>#N/A</v>
      </c>
      <c r="ET23" t="e">
        <f>INDEX(HaverPull!$B:$XZ,MATCH(Calculations!ET$9,HaverPull!$B:$B,0),MATCH(Calculations!$B23,HaverPull!$B$1:$XZ$1,0))</f>
        <v>#N/A</v>
      </c>
      <c r="EU23" t="e">
        <f>INDEX(HaverPull!$B:$XZ,MATCH(Calculations!EU$9,HaverPull!$B:$B,0),MATCH(Calculations!$B23,HaverPull!$B$1:$XZ$1,0))</f>
        <v>#N/A</v>
      </c>
      <c r="EV23" t="e">
        <f>INDEX(HaverPull!$B:$XZ,MATCH(Calculations!EV$9,HaverPull!$B:$B,0),MATCH(Calculations!$B23,HaverPull!$B$1:$XZ$1,0))</f>
        <v>#N/A</v>
      </c>
      <c r="EW23" t="e">
        <f>INDEX(HaverPull!$B:$XZ,MATCH(Calculations!EW$9,HaverPull!$B:$B,0),MATCH(Calculations!$B23,HaverPull!$B$1:$XZ$1,0))</f>
        <v>#N/A</v>
      </c>
      <c r="EX23" t="e">
        <f>INDEX(HaverPull!$B:$XZ,MATCH(Calculations!EX$9,HaverPull!$B:$B,0),MATCH(Calculations!$B23,HaverPull!$B$1:$XZ$1,0))</f>
        <v>#N/A</v>
      </c>
      <c r="EY23" t="e">
        <f>INDEX(HaverPull!$B:$XZ,MATCH(Calculations!EY$9,HaverPull!$B:$B,0),MATCH(Calculations!$B23,HaverPull!$B$1:$XZ$1,0))</f>
        <v>#N/A</v>
      </c>
      <c r="EZ23" t="e">
        <f>INDEX(HaverPull!$B:$XZ,MATCH(Calculations!EZ$9,HaverPull!$B:$B,0),MATCH(Calculations!$B23,HaverPull!$B$1:$XZ$1,0))</f>
        <v>#N/A</v>
      </c>
      <c r="FA23" t="e">
        <f>INDEX(HaverPull!$B:$XZ,MATCH(Calculations!FA$9,HaverPull!$B:$B,0),MATCH(Calculations!$B23,HaverPull!$B$1:$XZ$1,0))</f>
        <v>#N/A</v>
      </c>
      <c r="FB23" t="e">
        <f>INDEX(HaverPull!$B:$XZ,MATCH(Calculations!FB$9,HaverPull!$B:$B,0),MATCH(Calculations!$B23,HaverPull!$B$1:$XZ$1,0))</f>
        <v>#N/A</v>
      </c>
      <c r="FC23" t="e">
        <f>INDEX(HaverPull!$B:$XZ,MATCH(Calculations!FC$9,HaverPull!$B:$B,0),MATCH(Calculations!$B23,HaverPull!$B$1:$XZ$1,0))</f>
        <v>#N/A</v>
      </c>
      <c r="FD23" t="e">
        <f>INDEX(HaverPull!$B:$XZ,MATCH(Calculations!FD$9,HaverPull!$B:$B,0),MATCH(Calculations!$B23,HaverPull!$B$1:$XZ$1,0))</f>
        <v>#N/A</v>
      </c>
      <c r="FE23" t="e">
        <f>INDEX(HaverPull!$B:$XZ,MATCH(Calculations!FE$9,HaverPull!$B:$B,0),MATCH(Calculations!$B23,HaverPull!$B$1:$XZ$1,0))</f>
        <v>#N/A</v>
      </c>
      <c r="FF23" t="e">
        <f>INDEX(HaverPull!$B:$XZ,MATCH(Calculations!FF$9,HaverPull!$B:$B,0),MATCH(Calculations!$B23,HaverPull!$B$1:$XZ$1,0))</f>
        <v>#N/A</v>
      </c>
      <c r="FG23" t="e">
        <f>INDEX(HaverPull!$B:$XZ,MATCH(Calculations!FG$9,HaverPull!$B:$B,0),MATCH(Calculations!$B23,HaverPull!$B$1:$XZ$1,0))</f>
        <v>#N/A</v>
      </c>
      <c r="FH23" t="e">
        <f>INDEX(HaverPull!$B:$XZ,MATCH(Calculations!FH$9,HaverPull!$B:$B,0),MATCH(Calculations!$B23,HaverPull!$B$1:$XZ$1,0))</f>
        <v>#N/A</v>
      </c>
      <c r="FI23" t="e">
        <f>INDEX(HaverPull!$B:$XZ,MATCH(Calculations!FI$9,HaverPull!$B:$B,0),MATCH(Calculations!$B23,HaverPull!$B$1:$XZ$1,0))</f>
        <v>#N/A</v>
      </c>
      <c r="FJ23" t="e">
        <f>INDEX(HaverPull!$B:$XZ,MATCH(Calculations!FJ$9,HaverPull!$B:$B,0),MATCH(Calculations!$B23,HaverPull!$B$1:$XZ$1,0))</f>
        <v>#N/A</v>
      </c>
      <c r="FK23" t="e">
        <f>INDEX(HaverPull!$B:$XZ,MATCH(Calculations!FK$9,HaverPull!$B:$B,0),MATCH(Calculations!$B23,HaverPull!$B$1:$XZ$1,0))</f>
        <v>#N/A</v>
      </c>
      <c r="FL23" t="e">
        <f>INDEX(HaverPull!$B:$XZ,MATCH(Calculations!FL$9,HaverPull!$B:$B,0),MATCH(Calculations!$B23,HaverPull!$B$1:$XZ$1,0))</f>
        <v>#N/A</v>
      </c>
      <c r="FM23" t="e">
        <f>INDEX(HaverPull!$B:$XZ,MATCH(Calculations!FM$9,HaverPull!$B:$B,0),MATCH(Calculations!$B23,HaverPull!$B$1:$XZ$1,0))</f>
        <v>#N/A</v>
      </c>
      <c r="FN23" t="e">
        <f>INDEX(HaverPull!$B:$XZ,MATCH(Calculations!FN$9,HaverPull!$B:$B,0),MATCH(Calculations!$B23,HaverPull!$B$1:$XZ$1,0))</f>
        <v>#N/A</v>
      </c>
      <c r="FO23" t="e">
        <f>INDEX(HaverPull!$B:$XZ,MATCH(Calculations!FO$9,HaverPull!$B:$B,0),MATCH(Calculations!$B23,HaverPull!$B$1:$XZ$1,0))</f>
        <v>#N/A</v>
      </c>
      <c r="FP23" t="e">
        <f>INDEX(HaverPull!$B:$XZ,MATCH(Calculations!FP$9,HaverPull!$B:$B,0),MATCH(Calculations!$B23,HaverPull!$B$1:$XZ$1,0))</f>
        <v>#N/A</v>
      </c>
      <c r="FQ23" t="e">
        <f>INDEX(HaverPull!$B:$XZ,MATCH(Calculations!FQ$9,HaverPull!$B:$B,0),MATCH(Calculations!$B23,HaverPull!$B$1:$XZ$1,0))</f>
        <v>#N/A</v>
      </c>
      <c r="FR23" t="e">
        <f>INDEX(HaverPull!$B:$XZ,MATCH(Calculations!FR$9,HaverPull!$B:$B,0),MATCH(Calculations!$B23,HaverPull!$B$1:$XZ$1,0))</f>
        <v>#N/A</v>
      </c>
      <c r="FS23" t="e">
        <f>INDEX(HaverPull!$B:$XZ,MATCH(Calculations!FS$9,HaverPull!$B:$B,0),MATCH(Calculations!$B23,HaverPull!$B$1:$XZ$1,0))</f>
        <v>#N/A</v>
      </c>
      <c r="FT23" t="e">
        <f>INDEX(HaverPull!$B:$XZ,MATCH(Calculations!FT$9,HaverPull!$B:$B,0),MATCH(Calculations!$B23,HaverPull!$B$1:$XZ$1,0))</f>
        <v>#N/A</v>
      </c>
      <c r="FU23" t="e">
        <f>INDEX(HaverPull!$B:$XZ,MATCH(Calculations!FU$9,HaverPull!$B:$B,0),MATCH(Calculations!$B23,HaverPull!$B$1:$XZ$1,0))</f>
        <v>#N/A</v>
      </c>
      <c r="FV23" t="e">
        <f>INDEX(HaverPull!$B:$XZ,MATCH(Calculations!FV$9,HaverPull!$B:$B,0),MATCH(Calculations!$B23,HaverPull!$B$1:$XZ$1,0))</f>
        <v>#N/A</v>
      </c>
      <c r="FW23" t="e">
        <f>INDEX(HaverPull!$B:$XZ,MATCH(Calculations!FW$9,HaverPull!$B:$B,0),MATCH(Calculations!$B23,HaverPull!$B$1:$XZ$1,0))</f>
        <v>#N/A</v>
      </c>
      <c r="FX23" t="e">
        <f>INDEX(HaverPull!$B:$XZ,MATCH(Calculations!FX$9,HaverPull!$B:$B,0),MATCH(Calculations!$B23,HaverPull!$B$1:$XZ$1,0))</f>
        <v>#N/A</v>
      </c>
      <c r="FY23" t="e">
        <f>INDEX(HaverPull!$B:$XZ,MATCH(Calculations!FY$9,HaverPull!$B:$B,0),MATCH(Calculations!$B23,HaverPull!$B$1:$XZ$1,0))</f>
        <v>#N/A</v>
      </c>
      <c r="FZ23" t="e">
        <f>INDEX(HaverPull!$B:$XZ,MATCH(Calculations!FZ$9,HaverPull!$B:$B,0),MATCH(Calculations!$B23,HaverPull!$B$1:$XZ$1,0))</f>
        <v>#N/A</v>
      </c>
      <c r="GA23" t="e">
        <f>INDEX(HaverPull!$B:$XZ,MATCH(Calculations!GA$9,HaverPull!$B:$B,0),MATCH(Calculations!$B23,HaverPull!$B$1:$XZ$1,0))</f>
        <v>#N/A</v>
      </c>
      <c r="GB23" t="e">
        <f>INDEX(HaverPull!$B:$XZ,MATCH(Calculations!GB$9,HaverPull!$B:$B,0),MATCH(Calculations!$B23,HaverPull!$B$1:$XZ$1,0))</f>
        <v>#N/A</v>
      </c>
      <c r="GC23" t="e">
        <f>INDEX(HaverPull!$B:$XZ,MATCH(Calculations!GC$9,HaverPull!$B:$B,0),MATCH(Calculations!$B23,HaverPull!$B$1:$XZ$1,0))</f>
        <v>#N/A</v>
      </c>
      <c r="GD23" t="e">
        <f>INDEX(HaverPull!$B:$XZ,MATCH(Calculations!GD$9,HaverPull!$B:$B,0),MATCH(Calculations!$B23,HaverPull!$B$1:$XZ$1,0))</f>
        <v>#N/A</v>
      </c>
      <c r="GE23" t="e">
        <f>INDEX(HaverPull!$B:$XZ,MATCH(Calculations!GE$9,HaverPull!$B:$B,0),MATCH(Calculations!$B23,HaverPull!$B$1:$XZ$1,0))</f>
        <v>#N/A</v>
      </c>
      <c r="GF23" t="e">
        <f>INDEX(HaverPull!$B:$XZ,MATCH(Calculations!GF$9,HaverPull!$B:$B,0),MATCH(Calculations!$B23,HaverPull!$B$1:$XZ$1,0))</f>
        <v>#N/A</v>
      </c>
      <c r="GG23" t="e">
        <f>INDEX(HaverPull!$B:$XZ,MATCH(Calculations!GG$9,HaverPull!$B:$B,0),MATCH(Calculations!$B23,HaverPull!$B$1:$XZ$1,0))</f>
        <v>#N/A</v>
      </c>
      <c r="GH23" t="e">
        <f>INDEX(HaverPull!$B:$XZ,MATCH(Calculations!GH$9,HaverPull!$B:$B,0),MATCH(Calculations!$B23,HaverPull!$B$1:$XZ$1,0))</f>
        <v>#N/A</v>
      </c>
      <c r="GI23" t="e">
        <f>INDEX(HaverPull!$B:$XZ,MATCH(Calculations!GI$9,HaverPull!$B:$B,0),MATCH(Calculations!$B23,HaverPull!$B$1:$XZ$1,0))</f>
        <v>#N/A</v>
      </c>
      <c r="GJ23" t="e">
        <f>INDEX(HaverPull!$B:$XZ,MATCH(Calculations!GJ$9,HaverPull!$B:$B,0),MATCH(Calculations!$B23,HaverPull!$B$1:$XZ$1,0))</f>
        <v>#N/A</v>
      </c>
      <c r="GK23" t="e">
        <f>INDEX(HaverPull!$B:$XZ,MATCH(Calculations!GK$9,HaverPull!$B:$B,0),MATCH(Calculations!$B23,HaverPull!$B$1:$XZ$1,0))</f>
        <v>#N/A</v>
      </c>
      <c r="GL23" t="e">
        <f>INDEX(HaverPull!$B:$XZ,MATCH(Calculations!GL$9,HaverPull!$B:$B,0),MATCH(Calculations!$B23,HaverPull!$B$1:$XZ$1,0))</f>
        <v>#N/A</v>
      </c>
      <c r="GM23" s="85">
        <f>GM22/GM21</f>
        <v>1.0752035715408559</v>
      </c>
      <c r="GN23" s="85">
        <f>GN22/GN21</f>
        <v>1.0801226669157367</v>
      </c>
      <c r="GO23" t="e">
        <f>INDEX(HaverPull!$B:$XZ,MATCH(Calculations!GO$9,HaverPull!$B:$B,0),MATCH(Calculations!$B23,HaverPull!$B$1:$XZ$1,0))</f>
        <v>#N/A</v>
      </c>
      <c r="GP23" t="e">
        <f>INDEX(HaverPull!$B:$XZ,MATCH(Calculations!GP$9,HaverPull!$B:$B,0),MATCH(Calculations!$B23,HaverPull!$B$1:$XZ$1,0))</f>
        <v>#N/A</v>
      </c>
      <c r="GQ23" t="e">
        <f>INDEX(HaverPull!$B:$XZ,MATCH(Calculations!GQ$9,HaverPull!$B:$B,0),MATCH(Calculations!$B23,HaverPull!$B$1:$XZ$1,0))</f>
        <v>#N/A</v>
      </c>
      <c r="GR23" t="e">
        <f>INDEX(HaverPull!$B:$XZ,MATCH(Calculations!GR$9,HaverPull!$B:$B,0),MATCH(Calculations!$B23,HaverPull!$B$1:$XZ$1,0))</f>
        <v>#N/A</v>
      </c>
      <c r="GS23" t="e">
        <f>INDEX(HaverPull!$B:$XZ,MATCH(Calculations!GS$9,HaverPull!$B:$B,0),MATCH(Calculations!$B23,HaverPull!$B$1:$XZ$1,0))</f>
        <v>#N/A</v>
      </c>
      <c r="GT23" t="e">
        <f>INDEX(HaverPull!$B:$XZ,MATCH(Calculations!GT$9,HaverPull!$B:$B,0),MATCH(Calculations!$B23,HaverPull!$B$1:$XZ$1,0))</f>
        <v>#N/A</v>
      </c>
      <c r="GU23" t="e">
        <f>INDEX(HaverPull!$B:$XZ,MATCH(Calculations!GU$9,HaverPull!$B:$B,0),MATCH(Calculations!$B23,HaverPull!$B$1:$XZ$1,0))</f>
        <v>#N/A</v>
      </c>
      <c r="GV23" t="e">
        <f>INDEX(HaverPull!$B:$XZ,MATCH(Calculations!GV$9,HaverPull!$B:$B,0),MATCH(Calculations!$B23,HaverPull!$B$1:$XZ$1,0))</f>
        <v>#N/A</v>
      </c>
    </row>
    <row r="24" spans="1:204" x14ac:dyDescent="0.25">
      <c r="A24" s="7" t="s">
        <v>187</v>
      </c>
      <c r="B24" s="8" t="s">
        <v>12</v>
      </c>
      <c r="C24">
        <f>INDEX(HaverPull!$B:$XZ,MATCH(Calculations!C$9,HaverPull!$B:$B,0),MATCH(Calculations!$B24,HaverPull!$B$1:$XZ$1,0))</f>
        <v>1053.5</v>
      </c>
      <c r="D24">
        <f>INDEX(HaverPull!$B:$XZ,MATCH(Calculations!D$9,HaverPull!$B:$B,0),MATCH(Calculations!$B24,HaverPull!$B$1:$XZ$1,0))</f>
        <v>1070.0999999999999</v>
      </c>
      <c r="E24">
        <f>INDEX(HaverPull!$B:$XZ,MATCH(Calculations!E$9,HaverPull!$B:$B,0),MATCH(Calculations!$B24,HaverPull!$B$1:$XZ$1,0))</f>
        <v>1088.5</v>
      </c>
      <c r="F24">
        <f>INDEX(HaverPull!$B:$XZ,MATCH(Calculations!F$9,HaverPull!$B:$B,0),MATCH(Calculations!$B24,HaverPull!$B$1:$XZ$1,0))</f>
        <v>1091.5</v>
      </c>
      <c r="G24">
        <f>INDEX(HaverPull!$B:$XZ,MATCH(Calculations!G$9,HaverPull!$B:$B,0),MATCH(Calculations!$B24,HaverPull!$B$1:$XZ$1,0))</f>
        <v>1137.8</v>
      </c>
      <c r="H24">
        <f>INDEX(HaverPull!$B:$XZ,MATCH(Calculations!H$9,HaverPull!$B:$B,0),MATCH(Calculations!$B24,HaverPull!$B$1:$XZ$1,0))</f>
        <v>1159.4000000000001</v>
      </c>
      <c r="I24">
        <f>INDEX(HaverPull!$B:$XZ,MATCH(Calculations!I$9,HaverPull!$B:$B,0),MATCH(Calculations!$B24,HaverPull!$B$1:$XZ$1,0))</f>
        <v>1180.3</v>
      </c>
      <c r="J24">
        <f>INDEX(HaverPull!$B:$XZ,MATCH(Calculations!J$9,HaverPull!$B:$B,0),MATCH(Calculations!$B24,HaverPull!$B$1:$XZ$1,0))</f>
        <v>1193.5999999999999</v>
      </c>
      <c r="K24">
        <f>INDEX(HaverPull!$B:$XZ,MATCH(Calculations!K$9,HaverPull!$B:$B,0),MATCH(Calculations!$B24,HaverPull!$B$1:$XZ$1,0))</f>
        <v>1233.8</v>
      </c>
      <c r="L24">
        <f>INDEX(HaverPull!$B:$XZ,MATCH(Calculations!L$9,HaverPull!$B:$B,0),MATCH(Calculations!$B24,HaverPull!$B$1:$XZ$1,0))</f>
        <v>1270.0999999999999</v>
      </c>
      <c r="M24">
        <f>INDEX(HaverPull!$B:$XZ,MATCH(Calculations!M$9,HaverPull!$B:$B,0),MATCH(Calculations!$B24,HaverPull!$B$1:$XZ$1,0))</f>
        <v>1293.8</v>
      </c>
      <c r="N24">
        <f>INDEX(HaverPull!$B:$XZ,MATCH(Calculations!N$9,HaverPull!$B:$B,0),MATCH(Calculations!$B24,HaverPull!$B$1:$XZ$1,0))</f>
        <v>1332</v>
      </c>
      <c r="O24">
        <f>INDEX(HaverPull!$B:$XZ,MATCH(Calculations!O$9,HaverPull!$B:$B,0),MATCH(Calculations!$B24,HaverPull!$B$1:$XZ$1,0))</f>
        <v>1380.7</v>
      </c>
      <c r="P24">
        <f>INDEX(HaverPull!$B:$XZ,MATCH(Calculations!P$9,HaverPull!$B:$B,0),MATCH(Calculations!$B24,HaverPull!$B$1:$XZ$1,0))</f>
        <v>1417.6</v>
      </c>
      <c r="Q24">
        <f>INDEX(HaverPull!$B:$XZ,MATCH(Calculations!Q$9,HaverPull!$B:$B,0),MATCH(Calculations!$B24,HaverPull!$B$1:$XZ$1,0))</f>
        <v>1436.8</v>
      </c>
      <c r="R24">
        <f>INDEX(HaverPull!$B:$XZ,MATCH(Calculations!R$9,HaverPull!$B:$B,0),MATCH(Calculations!$B24,HaverPull!$B$1:$XZ$1,0))</f>
        <v>1479.1</v>
      </c>
      <c r="S24">
        <f>INDEX(HaverPull!$B:$XZ,MATCH(Calculations!S$9,HaverPull!$B:$B,0),MATCH(Calculations!$B24,HaverPull!$B$1:$XZ$1,0))</f>
        <v>1494.7</v>
      </c>
      <c r="T24">
        <f>INDEX(HaverPull!$B:$XZ,MATCH(Calculations!T$9,HaverPull!$B:$B,0),MATCH(Calculations!$B24,HaverPull!$B$1:$XZ$1,0))</f>
        <v>1534.2</v>
      </c>
      <c r="U24">
        <f>INDEX(HaverPull!$B:$XZ,MATCH(Calculations!U$9,HaverPull!$B:$B,0),MATCH(Calculations!$B24,HaverPull!$B$1:$XZ$1,0))</f>
        <v>1563.4</v>
      </c>
      <c r="V24">
        <f>INDEX(HaverPull!$B:$XZ,MATCH(Calculations!V$9,HaverPull!$B:$B,0),MATCH(Calculations!$B24,HaverPull!$B$1:$XZ$1,0))</f>
        <v>1603</v>
      </c>
      <c r="W24">
        <f>INDEX(HaverPull!$B:$XZ,MATCH(Calculations!W$9,HaverPull!$B:$B,0),MATCH(Calculations!$B24,HaverPull!$B$1:$XZ$1,0))</f>
        <v>1619.6</v>
      </c>
      <c r="X24">
        <f>INDEX(HaverPull!$B:$XZ,MATCH(Calculations!X$9,HaverPull!$B:$B,0),MATCH(Calculations!$B24,HaverPull!$B$1:$XZ$1,0))</f>
        <v>1656.4</v>
      </c>
      <c r="Y24">
        <f>INDEX(HaverPull!$B:$XZ,MATCH(Calculations!Y$9,HaverPull!$B:$B,0),MATCH(Calculations!$B24,HaverPull!$B$1:$XZ$1,0))</f>
        <v>1713.8</v>
      </c>
      <c r="Z24">
        <f>INDEX(HaverPull!$B:$XZ,MATCH(Calculations!Z$9,HaverPull!$B:$B,0),MATCH(Calculations!$B24,HaverPull!$B$1:$XZ$1,0))</f>
        <v>1765.9</v>
      </c>
      <c r="AA24">
        <f>INDEX(HaverPull!$B:$XZ,MATCH(Calculations!AA$9,HaverPull!$B:$B,0),MATCH(Calculations!$B24,HaverPull!$B$1:$XZ$1,0))</f>
        <v>1824.5</v>
      </c>
      <c r="AB24">
        <f>INDEX(HaverPull!$B:$XZ,MATCH(Calculations!AB$9,HaverPull!$B:$B,0),MATCH(Calculations!$B24,HaverPull!$B$1:$XZ$1,0))</f>
        <v>1856.9</v>
      </c>
      <c r="AC24">
        <f>INDEX(HaverPull!$B:$XZ,MATCH(Calculations!AC$9,HaverPull!$B:$B,0),MATCH(Calculations!$B24,HaverPull!$B$1:$XZ$1,0))</f>
        <v>1890.5</v>
      </c>
      <c r="AD24">
        <f>INDEX(HaverPull!$B:$XZ,MATCH(Calculations!AD$9,HaverPull!$B:$B,0),MATCH(Calculations!$B24,HaverPull!$B$1:$XZ$1,0))</f>
        <v>1938.4</v>
      </c>
      <c r="AE24">
        <f>INDEX(HaverPull!$B:$XZ,MATCH(Calculations!AE$9,HaverPull!$B:$B,0),MATCH(Calculations!$B24,HaverPull!$B$1:$XZ$1,0))</f>
        <v>1992.5</v>
      </c>
      <c r="AF24">
        <f>INDEX(HaverPull!$B:$XZ,MATCH(Calculations!AF$9,HaverPull!$B:$B,0),MATCH(Calculations!$B24,HaverPull!$B$1:$XZ$1,0))</f>
        <v>2060.1999999999998</v>
      </c>
      <c r="AG24">
        <f>INDEX(HaverPull!$B:$XZ,MATCH(Calculations!AG$9,HaverPull!$B:$B,0),MATCH(Calculations!$B24,HaverPull!$B$1:$XZ$1,0))</f>
        <v>2122.4</v>
      </c>
      <c r="AH24">
        <f>INDEX(HaverPull!$B:$XZ,MATCH(Calculations!AH$9,HaverPull!$B:$B,0),MATCH(Calculations!$B24,HaverPull!$B$1:$XZ$1,0))</f>
        <v>2168.6999999999998</v>
      </c>
      <c r="AI24">
        <f>INDEX(HaverPull!$B:$XZ,MATCH(Calculations!AI$9,HaverPull!$B:$B,0),MATCH(Calculations!$B24,HaverPull!$B$1:$XZ$1,0))</f>
        <v>2208.6999999999998</v>
      </c>
      <c r="AJ24">
        <f>INDEX(HaverPull!$B:$XZ,MATCH(Calculations!AJ$9,HaverPull!$B:$B,0),MATCH(Calculations!$B24,HaverPull!$B$1:$XZ$1,0))</f>
        <v>2336.6</v>
      </c>
      <c r="AK24">
        <f>INDEX(HaverPull!$B:$XZ,MATCH(Calculations!AK$9,HaverPull!$B:$B,0),MATCH(Calculations!$B24,HaverPull!$B$1:$XZ$1,0))</f>
        <v>2398.9</v>
      </c>
      <c r="AL24">
        <f>INDEX(HaverPull!$B:$XZ,MATCH(Calculations!AL$9,HaverPull!$B:$B,0),MATCH(Calculations!$B24,HaverPull!$B$1:$XZ$1,0))</f>
        <v>2482.1999999999998</v>
      </c>
      <c r="AM24">
        <f>INDEX(HaverPull!$B:$XZ,MATCH(Calculations!AM$9,HaverPull!$B:$B,0),MATCH(Calculations!$B24,HaverPull!$B$1:$XZ$1,0))</f>
        <v>2531.6</v>
      </c>
      <c r="AN24">
        <f>INDEX(HaverPull!$B:$XZ,MATCH(Calculations!AN$9,HaverPull!$B:$B,0),MATCH(Calculations!$B24,HaverPull!$B$1:$XZ$1,0))</f>
        <v>2595.9</v>
      </c>
      <c r="AO24">
        <f>INDEX(HaverPull!$B:$XZ,MATCH(Calculations!AO$9,HaverPull!$B:$B,0),MATCH(Calculations!$B24,HaverPull!$B$1:$XZ$1,0))</f>
        <v>2670.4</v>
      </c>
      <c r="AP24">
        <f>INDEX(HaverPull!$B:$XZ,MATCH(Calculations!AP$9,HaverPull!$B:$B,0),MATCH(Calculations!$B24,HaverPull!$B$1:$XZ$1,0))</f>
        <v>2730.7</v>
      </c>
      <c r="AQ24">
        <f>INDEX(HaverPull!$B:$XZ,MATCH(Calculations!AQ$9,HaverPull!$B:$B,0),MATCH(Calculations!$B24,HaverPull!$B$1:$XZ$1,0))</f>
        <v>2796.5</v>
      </c>
      <c r="AR24">
        <f>INDEX(HaverPull!$B:$XZ,MATCH(Calculations!AR$9,HaverPull!$B:$B,0),MATCH(Calculations!$B24,HaverPull!$B$1:$XZ$1,0))</f>
        <v>2799.9</v>
      </c>
      <c r="AS24">
        <f>INDEX(HaverPull!$B:$XZ,MATCH(Calculations!AS$9,HaverPull!$B:$B,0),MATCH(Calculations!$B24,HaverPull!$B$1:$XZ$1,0))</f>
        <v>2860</v>
      </c>
      <c r="AT24">
        <f>INDEX(HaverPull!$B:$XZ,MATCH(Calculations!AT$9,HaverPull!$B:$B,0),MATCH(Calculations!$B24,HaverPull!$B$1:$XZ$1,0))</f>
        <v>2993.5</v>
      </c>
      <c r="AU24">
        <f>INDEX(HaverPull!$B:$XZ,MATCH(Calculations!AU$9,HaverPull!$B:$B,0),MATCH(Calculations!$B24,HaverPull!$B$1:$XZ$1,0))</f>
        <v>3131.8</v>
      </c>
      <c r="AV24">
        <f>INDEX(HaverPull!$B:$XZ,MATCH(Calculations!AV$9,HaverPull!$B:$B,0),MATCH(Calculations!$B24,HaverPull!$B$1:$XZ$1,0))</f>
        <v>3167.3</v>
      </c>
      <c r="AW24">
        <f>INDEX(HaverPull!$B:$XZ,MATCH(Calculations!AW$9,HaverPull!$B:$B,0),MATCH(Calculations!$B24,HaverPull!$B$1:$XZ$1,0))</f>
        <v>3261.2</v>
      </c>
      <c r="AX24">
        <f>INDEX(HaverPull!$B:$XZ,MATCH(Calculations!AX$9,HaverPull!$B:$B,0),MATCH(Calculations!$B24,HaverPull!$B$1:$XZ$1,0))</f>
        <v>3283.5</v>
      </c>
      <c r="AY24">
        <f>INDEX(HaverPull!$B:$XZ,MATCH(Calculations!AY$9,HaverPull!$B:$B,0),MATCH(Calculations!$B24,HaverPull!$B$1:$XZ$1,0))</f>
        <v>3273.8</v>
      </c>
      <c r="AZ24">
        <f>INDEX(HaverPull!$B:$XZ,MATCH(Calculations!AZ$9,HaverPull!$B:$B,0),MATCH(Calculations!$B24,HaverPull!$B$1:$XZ$1,0))</f>
        <v>3331.3</v>
      </c>
      <c r="BA24">
        <f>INDEX(HaverPull!$B:$XZ,MATCH(Calculations!BA$9,HaverPull!$B:$B,0),MATCH(Calculations!$B24,HaverPull!$B$1:$XZ$1,0))</f>
        <v>3367.1</v>
      </c>
      <c r="BB24">
        <f>INDEX(HaverPull!$B:$XZ,MATCH(Calculations!BB$9,HaverPull!$B:$B,0),MATCH(Calculations!$B24,HaverPull!$B$1:$XZ$1,0))</f>
        <v>3407.8</v>
      </c>
      <c r="BC24">
        <f>INDEX(HaverPull!$B:$XZ,MATCH(Calculations!BC$9,HaverPull!$B:$B,0),MATCH(Calculations!$B24,HaverPull!$B$1:$XZ$1,0))</f>
        <v>3480.3</v>
      </c>
      <c r="BD24">
        <f>INDEX(HaverPull!$B:$XZ,MATCH(Calculations!BD$9,HaverPull!$B:$B,0),MATCH(Calculations!$B24,HaverPull!$B$1:$XZ$1,0))</f>
        <v>3583.8</v>
      </c>
      <c r="BE24">
        <f>INDEX(HaverPull!$B:$XZ,MATCH(Calculations!BE$9,HaverPull!$B:$B,0),MATCH(Calculations!$B24,HaverPull!$B$1:$XZ$1,0))</f>
        <v>3692.3</v>
      </c>
      <c r="BF24">
        <f>INDEX(HaverPull!$B:$XZ,MATCH(Calculations!BF$9,HaverPull!$B:$B,0),MATCH(Calculations!$B24,HaverPull!$B$1:$XZ$1,0))</f>
        <v>3796.1</v>
      </c>
      <c r="BG24">
        <f>INDEX(HaverPull!$B:$XZ,MATCH(Calculations!BG$9,HaverPull!$B:$B,0),MATCH(Calculations!$B24,HaverPull!$B$1:$XZ$1,0))</f>
        <v>3912.8</v>
      </c>
      <c r="BH24">
        <f>INDEX(HaverPull!$B:$XZ,MATCH(Calculations!BH$9,HaverPull!$B:$B,0),MATCH(Calculations!$B24,HaverPull!$B$1:$XZ$1,0))</f>
        <v>4015</v>
      </c>
      <c r="BI24">
        <f>INDEX(HaverPull!$B:$XZ,MATCH(Calculations!BI$9,HaverPull!$B:$B,0),MATCH(Calculations!$B24,HaverPull!$B$1:$XZ$1,0))</f>
        <v>4087.4</v>
      </c>
      <c r="BJ24">
        <f>INDEX(HaverPull!$B:$XZ,MATCH(Calculations!BJ$9,HaverPull!$B:$B,0),MATCH(Calculations!$B24,HaverPull!$B$1:$XZ$1,0))</f>
        <v>4147.6000000000004</v>
      </c>
      <c r="BK24">
        <f>INDEX(HaverPull!$B:$XZ,MATCH(Calculations!BK$9,HaverPull!$B:$B,0),MATCH(Calculations!$B24,HaverPull!$B$1:$XZ$1,0))</f>
        <v>4237</v>
      </c>
      <c r="BL24">
        <f>INDEX(HaverPull!$B:$XZ,MATCH(Calculations!BL$9,HaverPull!$B:$B,0),MATCH(Calculations!$B24,HaverPull!$B$1:$XZ$1,0))</f>
        <v>4302.3</v>
      </c>
      <c r="BM24">
        <f>INDEX(HaverPull!$B:$XZ,MATCH(Calculations!BM$9,HaverPull!$B:$B,0),MATCH(Calculations!$B24,HaverPull!$B$1:$XZ$1,0))</f>
        <v>4394.6000000000004</v>
      </c>
      <c r="BN24">
        <f>INDEX(HaverPull!$B:$XZ,MATCH(Calculations!BN$9,HaverPull!$B:$B,0),MATCH(Calculations!$B24,HaverPull!$B$1:$XZ$1,0))</f>
        <v>4453.1000000000004</v>
      </c>
      <c r="BO24">
        <f>INDEX(HaverPull!$B:$XZ,MATCH(Calculations!BO$9,HaverPull!$B:$B,0),MATCH(Calculations!$B24,HaverPull!$B$1:$XZ$1,0))</f>
        <v>4516.3</v>
      </c>
      <c r="BP24">
        <f>INDEX(HaverPull!$B:$XZ,MATCH(Calculations!BP$9,HaverPull!$B:$B,0),MATCH(Calculations!$B24,HaverPull!$B$1:$XZ$1,0))</f>
        <v>4555.2</v>
      </c>
      <c r="BQ24">
        <f>INDEX(HaverPull!$B:$XZ,MATCH(Calculations!BQ$9,HaverPull!$B:$B,0),MATCH(Calculations!$B24,HaverPull!$B$1:$XZ$1,0))</f>
        <v>4619.6000000000004</v>
      </c>
      <c r="BR24">
        <f>INDEX(HaverPull!$B:$XZ,MATCH(Calculations!BR$9,HaverPull!$B:$B,0),MATCH(Calculations!$B24,HaverPull!$B$1:$XZ$1,0))</f>
        <v>4669.3999999999996</v>
      </c>
      <c r="BS24">
        <f>INDEX(HaverPull!$B:$XZ,MATCH(Calculations!BS$9,HaverPull!$B:$B,0),MATCH(Calculations!$B24,HaverPull!$B$1:$XZ$1,0))</f>
        <v>4736.2</v>
      </c>
      <c r="BT24">
        <f>INDEX(HaverPull!$B:$XZ,MATCH(Calculations!BT$9,HaverPull!$B:$B,0),MATCH(Calculations!$B24,HaverPull!$B$1:$XZ$1,0))</f>
        <v>4821.5</v>
      </c>
      <c r="BU24">
        <f>INDEX(HaverPull!$B:$XZ,MATCH(Calculations!BU$9,HaverPull!$B:$B,0),MATCH(Calculations!$B24,HaverPull!$B$1:$XZ$1,0))</f>
        <v>4900.5</v>
      </c>
      <c r="BV24">
        <f>INDEX(HaverPull!$B:$XZ,MATCH(Calculations!BV$9,HaverPull!$B:$B,0),MATCH(Calculations!$B24,HaverPull!$B$1:$XZ$1,0))</f>
        <v>5022.7</v>
      </c>
      <c r="BW24">
        <f>INDEX(HaverPull!$B:$XZ,MATCH(Calculations!BW$9,HaverPull!$B:$B,0),MATCH(Calculations!$B24,HaverPull!$B$1:$XZ$1,0))</f>
        <v>5090.6000000000004</v>
      </c>
      <c r="BX24">
        <f>INDEX(HaverPull!$B:$XZ,MATCH(Calculations!BX$9,HaverPull!$B:$B,0),MATCH(Calculations!$B24,HaverPull!$B$1:$XZ$1,0))</f>
        <v>5207.7</v>
      </c>
      <c r="BY24">
        <f>INDEX(HaverPull!$B:$XZ,MATCH(Calculations!BY$9,HaverPull!$B:$B,0),MATCH(Calculations!$B24,HaverPull!$B$1:$XZ$1,0))</f>
        <v>5299.5</v>
      </c>
      <c r="BZ24">
        <f>INDEX(HaverPull!$B:$XZ,MATCH(Calculations!BZ$9,HaverPull!$B:$B,0),MATCH(Calculations!$B24,HaverPull!$B$1:$XZ$1,0))</f>
        <v>5412.7</v>
      </c>
      <c r="CA24">
        <f>INDEX(HaverPull!$B:$XZ,MATCH(Calculations!CA$9,HaverPull!$B:$B,0),MATCH(Calculations!$B24,HaverPull!$B$1:$XZ$1,0))</f>
        <v>5527.4</v>
      </c>
      <c r="CB24">
        <f>INDEX(HaverPull!$B:$XZ,MATCH(Calculations!CB$9,HaverPull!$B:$B,0),MATCH(Calculations!$B24,HaverPull!$B$1:$XZ$1,0))</f>
        <v>5628.4</v>
      </c>
      <c r="CC24">
        <f>INDEX(HaverPull!$B:$XZ,MATCH(Calculations!CC$9,HaverPull!$B:$B,0),MATCH(Calculations!$B24,HaverPull!$B$1:$XZ$1,0))</f>
        <v>5711.6</v>
      </c>
      <c r="CD24">
        <f>INDEX(HaverPull!$B:$XZ,MATCH(Calculations!CD$9,HaverPull!$B:$B,0),MATCH(Calculations!$B24,HaverPull!$B$1:$XZ$1,0))</f>
        <v>5763.4</v>
      </c>
      <c r="CE24">
        <f>INDEX(HaverPull!$B:$XZ,MATCH(Calculations!CE$9,HaverPull!$B:$B,0),MATCH(Calculations!$B24,HaverPull!$B$1:$XZ$1,0))</f>
        <v>5890.8</v>
      </c>
      <c r="CF24">
        <f>INDEX(HaverPull!$B:$XZ,MATCH(Calculations!CF$9,HaverPull!$B:$B,0),MATCH(Calculations!$B24,HaverPull!$B$1:$XZ$1,0))</f>
        <v>5974.7</v>
      </c>
      <c r="CG24">
        <f>INDEX(HaverPull!$B:$XZ,MATCH(Calculations!CG$9,HaverPull!$B:$B,0),MATCH(Calculations!$B24,HaverPull!$B$1:$XZ$1,0))</f>
        <v>6029.5</v>
      </c>
      <c r="CH24">
        <f>INDEX(HaverPull!$B:$XZ,MATCH(Calculations!CH$9,HaverPull!$B:$B,0),MATCH(Calculations!$B24,HaverPull!$B$1:$XZ$1,0))</f>
        <v>6023.3</v>
      </c>
      <c r="CI24">
        <f>INDEX(HaverPull!$B:$XZ,MATCH(Calculations!CI$9,HaverPull!$B:$B,0),MATCH(Calculations!$B24,HaverPull!$B$1:$XZ$1,0))</f>
        <v>6054.9</v>
      </c>
      <c r="CJ24">
        <f>INDEX(HaverPull!$B:$XZ,MATCH(Calculations!CJ$9,HaverPull!$B:$B,0),MATCH(Calculations!$B24,HaverPull!$B$1:$XZ$1,0))</f>
        <v>6143.6</v>
      </c>
      <c r="CK24">
        <f>INDEX(HaverPull!$B:$XZ,MATCH(Calculations!CK$9,HaverPull!$B:$B,0),MATCH(Calculations!$B24,HaverPull!$B$1:$XZ$1,0))</f>
        <v>6218.4</v>
      </c>
      <c r="CL24">
        <f>INDEX(HaverPull!$B:$XZ,MATCH(Calculations!CL$9,HaverPull!$B:$B,0),MATCH(Calculations!$B24,HaverPull!$B$1:$XZ$1,0))</f>
        <v>6279.3</v>
      </c>
      <c r="CM24">
        <f>INDEX(HaverPull!$B:$XZ,MATCH(Calculations!CM$9,HaverPull!$B:$B,0),MATCH(Calculations!$B24,HaverPull!$B$1:$XZ$1,0))</f>
        <v>6380.8</v>
      </c>
      <c r="CN24">
        <f>INDEX(HaverPull!$B:$XZ,MATCH(Calculations!CN$9,HaverPull!$B:$B,0),MATCH(Calculations!$B24,HaverPull!$B$1:$XZ$1,0))</f>
        <v>6492.3</v>
      </c>
      <c r="CO24">
        <f>INDEX(HaverPull!$B:$XZ,MATCH(Calculations!CO$9,HaverPull!$B:$B,0),MATCH(Calculations!$B24,HaverPull!$B$1:$XZ$1,0))</f>
        <v>6586.5</v>
      </c>
      <c r="CP24">
        <f>INDEX(HaverPull!$B:$XZ,MATCH(Calculations!CP$9,HaverPull!$B:$B,0),MATCH(Calculations!$B24,HaverPull!$B$1:$XZ$1,0))</f>
        <v>6697.6</v>
      </c>
      <c r="CQ24">
        <f>INDEX(HaverPull!$B:$XZ,MATCH(Calculations!CQ$9,HaverPull!$B:$B,0),MATCH(Calculations!$B24,HaverPull!$B$1:$XZ$1,0))</f>
        <v>6748.2</v>
      </c>
      <c r="CR24">
        <f>INDEX(HaverPull!$B:$XZ,MATCH(Calculations!CR$9,HaverPull!$B:$B,0),MATCH(Calculations!$B24,HaverPull!$B$1:$XZ$1,0))</f>
        <v>6829.6</v>
      </c>
      <c r="CS24">
        <f>INDEX(HaverPull!$B:$XZ,MATCH(Calculations!CS$9,HaverPull!$B:$B,0),MATCH(Calculations!$B24,HaverPull!$B$1:$XZ$1,0))</f>
        <v>6904.2</v>
      </c>
      <c r="CT24">
        <f>INDEX(HaverPull!$B:$XZ,MATCH(Calculations!CT$9,HaverPull!$B:$B,0),MATCH(Calculations!$B24,HaverPull!$B$1:$XZ$1,0))</f>
        <v>7032.8</v>
      </c>
      <c r="CU24">
        <f>INDEX(HaverPull!$B:$XZ,MATCH(Calculations!CU$9,HaverPull!$B:$B,0),MATCH(Calculations!$B24,HaverPull!$B$1:$XZ$1,0))</f>
        <v>7136.3</v>
      </c>
      <c r="CV24">
        <f>INDEX(HaverPull!$B:$XZ,MATCH(Calculations!CV$9,HaverPull!$B:$B,0),MATCH(Calculations!$B24,HaverPull!$B$1:$XZ$1,0))</f>
        <v>7269.8</v>
      </c>
      <c r="CW24">
        <f>INDEX(HaverPull!$B:$XZ,MATCH(Calculations!CW$9,HaverPull!$B:$B,0),MATCH(Calculations!$B24,HaverPull!$B$1:$XZ$1,0))</f>
        <v>7352.3</v>
      </c>
      <c r="CX24">
        <f>INDEX(HaverPull!$B:$XZ,MATCH(Calculations!CX$9,HaverPull!$B:$B,0),MATCH(Calculations!$B24,HaverPull!$B$1:$XZ$1,0))</f>
        <v>7476.7</v>
      </c>
      <c r="CY24">
        <f>INDEX(HaverPull!$B:$XZ,MATCH(Calculations!CY$9,HaverPull!$B:$B,0),MATCH(Calculations!$B24,HaverPull!$B$1:$XZ$1,0))</f>
        <v>7545.3</v>
      </c>
      <c r="CZ24">
        <f>INDEX(HaverPull!$B:$XZ,MATCH(Calculations!CZ$9,HaverPull!$B:$B,0),MATCH(Calculations!$B24,HaverPull!$B$1:$XZ$1,0))</f>
        <v>7604.9</v>
      </c>
      <c r="DA24">
        <f>INDEX(HaverPull!$B:$XZ,MATCH(Calculations!DA$9,HaverPull!$B:$B,0),MATCH(Calculations!$B24,HaverPull!$B$1:$XZ$1,0))</f>
        <v>7706.5</v>
      </c>
      <c r="DB24">
        <f>INDEX(HaverPull!$B:$XZ,MATCH(Calculations!DB$9,HaverPull!$B:$B,0),MATCH(Calculations!$B24,HaverPull!$B$1:$XZ$1,0))</f>
        <v>7799.5</v>
      </c>
      <c r="DC24">
        <f>INDEX(HaverPull!$B:$XZ,MATCH(Calculations!DC$9,HaverPull!$B:$B,0),MATCH(Calculations!$B24,HaverPull!$B$1:$XZ$1,0))</f>
        <v>7893.1</v>
      </c>
      <c r="DD24">
        <f>INDEX(HaverPull!$B:$XZ,MATCH(Calculations!DD$9,HaverPull!$B:$B,0),MATCH(Calculations!$B24,HaverPull!$B$1:$XZ$1,0))</f>
        <v>8061.5</v>
      </c>
      <c r="DE24">
        <f>INDEX(HaverPull!$B:$XZ,MATCH(Calculations!DE$9,HaverPull!$B:$B,0),MATCH(Calculations!$B24,HaverPull!$B$1:$XZ$1,0))</f>
        <v>8159</v>
      </c>
      <c r="DF24">
        <f>INDEX(HaverPull!$B:$XZ,MATCH(Calculations!DF$9,HaverPull!$B:$B,0),MATCH(Calculations!$B24,HaverPull!$B$1:$XZ$1,0))</f>
        <v>8287.1</v>
      </c>
      <c r="DG24">
        <f>INDEX(HaverPull!$B:$XZ,MATCH(Calculations!DG$9,HaverPull!$B:$B,0),MATCH(Calculations!$B24,HaverPull!$B$1:$XZ$1,0))</f>
        <v>8402.1</v>
      </c>
      <c r="DH24">
        <f>INDEX(HaverPull!$B:$XZ,MATCH(Calculations!DH$9,HaverPull!$B:$B,0),MATCH(Calculations!$B24,HaverPull!$B$1:$XZ$1,0))</f>
        <v>8551.9</v>
      </c>
      <c r="DI24">
        <f>INDEX(HaverPull!$B:$XZ,MATCH(Calculations!DI$9,HaverPull!$B:$B,0),MATCH(Calculations!$B24,HaverPull!$B$1:$XZ$1,0))</f>
        <v>8691.7999999999993</v>
      </c>
      <c r="DJ24">
        <f>INDEX(HaverPull!$B:$XZ,MATCH(Calculations!DJ$9,HaverPull!$B:$B,0),MATCH(Calculations!$B24,HaverPull!$B$1:$XZ$1,0))</f>
        <v>8788.2999999999993</v>
      </c>
      <c r="DK24">
        <f>INDEX(HaverPull!$B:$XZ,MATCH(Calculations!DK$9,HaverPull!$B:$B,0),MATCH(Calculations!$B24,HaverPull!$B$1:$XZ$1,0))</f>
        <v>8889.7000000000007</v>
      </c>
      <c r="DL24">
        <f>INDEX(HaverPull!$B:$XZ,MATCH(Calculations!DL$9,HaverPull!$B:$B,0),MATCH(Calculations!$B24,HaverPull!$B$1:$XZ$1,0))</f>
        <v>8994.7000000000007</v>
      </c>
      <c r="DM24">
        <f>INDEX(HaverPull!$B:$XZ,MATCH(Calculations!DM$9,HaverPull!$B:$B,0),MATCH(Calculations!$B24,HaverPull!$B$1:$XZ$1,0))</f>
        <v>9146.5</v>
      </c>
      <c r="DN24">
        <f>INDEX(HaverPull!$B:$XZ,MATCH(Calculations!DN$9,HaverPull!$B:$B,0),MATCH(Calculations!$B24,HaverPull!$B$1:$XZ$1,0))</f>
        <v>9325.7000000000007</v>
      </c>
      <c r="DO24">
        <f>INDEX(HaverPull!$B:$XZ,MATCH(Calculations!DO$9,HaverPull!$B:$B,0),MATCH(Calculations!$B24,HaverPull!$B$1:$XZ$1,0))</f>
        <v>9447.1</v>
      </c>
      <c r="DP24">
        <f>INDEX(HaverPull!$B:$XZ,MATCH(Calculations!DP$9,HaverPull!$B:$B,0),MATCH(Calculations!$B24,HaverPull!$B$1:$XZ$1,0))</f>
        <v>9557</v>
      </c>
      <c r="DQ24">
        <f>INDEX(HaverPull!$B:$XZ,MATCH(Calculations!DQ$9,HaverPull!$B:$B,0),MATCH(Calculations!$B24,HaverPull!$B$1:$XZ$1,0))</f>
        <v>9712.2999999999993</v>
      </c>
      <c r="DR24">
        <f>INDEX(HaverPull!$B:$XZ,MATCH(Calculations!DR$9,HaverPull!$B:$B,0),MATCH(Calculations!$B24,HaverPull!$B$1:$XZ$1,0))</f>
        <v>9926.1</v>
      </c>
      <c r="DS24">
        <f>INDEX(HaverPull!$B:$XZ,MATCH(Calculations!DS$9,HaverPull!$B:$B,0),MATCH(Calculations!$B24,HaverPull!$B$1:$XZ$1,0))</f>
        <v>10031</v>
      </c>
      <c r="DT24">
        <f>INDEX(HaverPull!$B:$XZ,MATCH(Calculations!DT$9,HaverPull!$B:$B,0),MATCH(Calculations!$B24,HaverPull!$B$1:$XZ$1,0))</f>
        <v>10278.299999999999</v>
      </c>
      <c r="DU24">
        <f>INDEX(HaverPull!$B:$XZ,MATCH(Calculations!DU$9,HaverPull!$B:$B,0),MATCH(Calculations!$B24,HaverPull!$B$1:$XZ$1,0))</f>
        <v>10357.4</v>
      </c>
      <c r="DV24">
        <f>INDEX(HaverPull!$B:$XZ,MATCH(Calculations!DV$9,HaverPull!$B:$B,0),MATCH(Calculations!$B24,HaverPull!$B$1:$XZ$1,0))</f>
        <v>10472.299999999999</v>
      </c>
      <c r="DW24">
        <f>INDEX(HaverPull!$B:$XZ,MATCH(Calculations!DW$9,HaverPull!$B:$B,0),MATCH(Calculations!$B24,HaverPull!$B$1:$XZ$1,0))</f>
        <v>10508.1</v>
      </c>
      <c r="DX24">
        <f>INDEX(HaverPull!$B:$XZ,MATCH(Calculations!DX$9,HaverPull!$B:$B,0),MATCH(Calculations!$B24,HaverPull!$B$1:$XZ$1,0))</f>
        <v>10638.4</v>
      </c>
      <c r="DY24">
        <f>INDEX(HaverPull!$B:$XZ,MATCH(Calculations!DY$9,HaverPull!$B:$B,0),MATCH(Calculations!$B24,HaverPull!$B$1:$XZ$1,0))</f>
        <v>10639.5</v>
      </c>
      <c r="DZ24">
        <f>INDEX(HaverPull!$B:$XZ,MATCH(Calculations!DZ$9,HaverPull!$B:$B,0),MATCH(Calculations!$B24,HaverPull!$B$1:$XZ$1,0))</f>
        <v>10701.3</v>
      </c>
      <c r="EA24">
        <f>INDEX(HaverPull!$B:$XZ,MATCH(Calculations!EA$9,HaverPull!$B:$B,0),MATCH(Calculations!$B24,HaverPull!$B$1:$XZ$1,0))</f>
        <v>10834.4</v>
      </c>
      <c r="EB24">
        <f>INDEX(HaverPull!$B:$XZ,MATCH(Calculations!EB$9,HaverPull!$B:$B,0),MATCH(Calculations!$B24,HaverPull!$B$1:$XZ$1,0))</f>
        <v>10934.8</v>
      </c>
      <c r="EC24">
        <f>INDEX(HaverPull!$B:$XZ,MATCH(Calculations!EC$9,HaverPull!$B:$B,0),MATCH(Calculations!$B24,HaverPull!$B$1:$XZ$1,0))</f>
        <v>11037.1</v>
      </c>
      <c r="ED24">
        <f>INDEX(HaverPull!$B:$XZ,MATCH(Calculations!ED$9,HaverPull!$B:$B,0),MATCH(Calculations!$B24,HaverPull!$B$1:$XZ$1,0))</f>
        <v>11103.8</v>
      </c>
      <c r="EE24">
        <f>INDEX(HaverPull!$B:$XZ,MATCH(Calculations!EE$9,HaverPull!$B:$B,0),MATCH(Calculations!$B24,HaverPull!$B$1:$XZ$1,0))</f>
        <v>11230.1</v>
      </c>
      <c r="EF24">
        <f>INDEX(HaverPull!$B:$XZ,MATCH(Calculations!EF$9,HaverPull!$B:$B,0),MATCH(Calculations!$B24,HaverPull!$B$1:$XZ$1,0))</f>
        <v>11370.7</v>
      </c>
      <c r="EG24">
        <f>INDEX(HaverPull!$B:$XZ,MATCH(Calculations!EG$9,HaverPull!$B:$B,0),MATCH(Calculations!$B24,HaverPull!$B$1:$XZ$1,0))</f>
        <v>11625.1</v>
      </c>
      <c r="EH24">
        <f>INDEX(HaverPull!$B:$XZ,MATCH(Calculations!EH$9,HaverPull!$B:$B,0),MATCH(Calculations!$B24,HaverPull!$B$1:$XZ$1,0))</f>
        <v>11816.8</v>
      </c>
      <c r="EI24">
        <f>INDEX(HaverPull!$B:$XZ,MATCH(Calculations!EI$9,HaverPull!$B:$B,0),MATCH(Calculations!$B24,HaverPull!$B$1:$XZ$1,0))</f>
        <v>11988.4</v>
      </c>
      <c r="EJ24">
        <f>INDEX(HaverPull!$B:$XZ,MATCH(Calculations!EJ$9,HaverPull!$B:$B,0),MATCH(Calculations!$B24,HaverPull!$B$1:$XZ$1,0))</f>
        <v>12181.4</v>
      </c>
      <c r="EK24">
        <f>INDEX(HaverPull!$B:$XZ,MATCH(Calculations!EK$9,HaverPull!$B:$B,0),MATCH(Calculations!$B24,HaverPull!$B$1:$XZ$1,0))</f>
        <v>12367.7</v>
      </c>
      <c r="EL24">
        <f>INDEX(HaverPull!$B:$XZ,MATCH(Calculations!EL$9,HaverPull!$B:$B,0),MATCH(Calculations!$B24,HaverPull!$B$1:$XZ$1,0))</f>
        <v>12562.2</v>
      </c>
      <c r="EM24">
        <f>INDEX(HaverPull!$B:$XZ,MATCH(Calculations!EM$9,HaverPull!$B:$B,0),MATCH(Calculations!$B24,HaverPull!$B$1:$XZ$1,0))</f>
        <v>12813.7</v>
      </c>
      <c r="EN24">
        <f>INDEX(HaverPull!$B:$XZ,MATCH(Calculations!EN$9,HaverPull!$B:$B,0),MATCH(Calculations!$B24,HaverPull!$B$1:$XZ$1,0))</f>
        <v>12974.1</v>
      </c>
      <c r="EO24">
        <f>INDEX(HaverPull!$B:$XZ,MATCH(Calculations!EO$9,HaverPull!$B:$B,0),MATCH(Calculations!$B24,HaverPull!$B$1:$XZ$1,0))</f>
        <v>13205.4</v>
      </c>
      <c r="EP24">
        <f>INDEX(HaverPull!$B:$XZ,MATCH(Calculations!EP$9,HaverPull!$B:$B,0),MATCH(Calculations!$B24,HaverPull!$B$1:$XZ$1,0))</f>
        <v>13381.6</v>
      </c>
      <c r="EQ24">
        <f>INDEX(HaverPull!$B:$XZ,MATCH(Calculations!EQ$9,HaverPull!$B:$B,0),MATCH(Calculations!$B24,HaverPull!$B$1:$XZ$1,0))</f>
        <v>13648.9</v>
      </c>
      <c r="ER24">
        <f>INDEX(HaverPull!$B:$XZ,MATCH(Calculations!ER$9,HaverPull!$B:$B,0),MATCH(Calculations!$B24,HaverPull!$B$1:$XZ$1,0))</f>
        <v>13799.8</v>
      </c>
      <c r="ES24">
        <f>INDEX(HaverPull!$B:$XZ,MATCH(Calculations!ES$9,HaverPull!$B:$B,0),MATCH(Calculations!$B24,HaverPull!$B$1:$XZ$1,0))</f>
        <v>13908.5</v>
      </c>
      <c r="ET24">
        <f>INDEX(HaverPull!$B:$XZ,MATCH(Calculations!ET$9,HaverPull!$B:$B,0),MATCH(Calculations!$B24,HaverPull!$B$1:$XZ$1,0))</f>
        <v>14066.4</v>
      </c>
      <c r="EU24">
        <f>INDEX(HaverPull!$B:$XZ,MATCH(Calculations!EU$9,HaverPull!$B:$B,0),MATCH(Calculations!$B24,HaverPull!$B$1:$XZ$1,0))</f>
        <v>14233.2</v>
      </c>
      <c r="EV24">
        <f>INDEX(HaverPull!$B:$XZ,MATCH(Calculations!EV$9,HaverPull!$B:$B,0),MATCH(Calculations!$B24,HaverPull!$B$1:$XZ$1,0))</f>
        <v>14422.3</v>
      </c>
      <c r="EW24">
        <f>INDEX(HaverPull!$B:$XZ,MATCH(Calculations!EW$9,HaverPull!$B:$B,0),MATCH(Calculations!$B24,HaverPull!$B$1:$XZ$1,0))</f>
        <v>14569.7</v>
      </c>
      <c r="EX24">
        <f>INDEX(HaverPull!$B:$XZ,MATCH(Calculations!EX$9,HaverPull!$B:$B,0),MATCH(Calculations!$B24,HaverPull!$B$1:$XZ$1,0))</f>
        <v>14685.3</v>
      </c>
      <c r="EY24">
        <f>INDEX(HaverPull!$B:$XZ,MATCH(Calculations!EY$9,HaverPull!$B:$B,0),MATCH(Calculations!$B24,HaverPull!$B$1:$XZ$1,0))</f>
        <v>14668.4</v>
      </c>
      <c r="EZ24">
        <f>INDEX(HaverPull!$B:$XZ,MATCH(Calculations!EZ$9,HaverPull!$B:$B,0),MATCH(Calculations!$B24,HaverPull!$B$1:$XZ$1,0))</f>
        <v>14813</v>
      </c>
      <c r="FA24">
        <f>INDEX(HaverPull!$B:$XZ,MATCH(Calculations!FA$9,HaverPull!$B:$B,0),MATCH(Calculations!$B24,HaverPull!$B$1:$XZ$1,0))</f>
        <v>14843</v>
      </c>
      <c r="FB24">
        <f>INDEX(HaverPull!$B:$XZ,MATCH(Calculations!FB$9,HaverPull!$B:$B,0),MATCH(Calculations!$B24,HaverPull!$B$1:$XZ$1,0))</f>
        <v>14549.9</v>
      </c>
      <c r="FC24">
        <f>INDEX(HaverPull!$B:$XZ,MATCH(Calculations!FC$9,HaverPull!$B:$B,0),MATCH(Calculations!$B24,HaverPull!$B$1:$XZ$1,0))</f>
        <v>14383.9</v>
      </c>
      <c r="FD24">
        <f>INDEX(HaverPull!$B:$XZ,MATCH(Calculations!FD$9,HaverPull!$B:$B,0),MATCH(Calculations!$B24,HaverPull!$B$1:$XZ$1,0))</f>
        <v>14340.4</v>
      </c>
      <c r="FE24">
        <f>INDEX(HaverPull!$B:$XZ,MATCH(Calculations!FE$9,HaverPull!$B:$B,0),MATCH(Calculations!$B24,HaverPull!$B$1:$XZ$1,0))</f>
        <v>14384.1</v>
      </c>
      <c r="FF24">
        <f>INDEX(HaverPull!$B:$XZ,MATCH(Calculations!FF$9,HaverPull!$B:$B,0),MATCH(Calculations!$B24,HaverPull!$B$1:$XZ$1,0))</f>
        <v>14566.5</v>
      </c>
      <c r="FG24">
        <f>INDEX(HaverPull!$B:$XZ,MATCH(Calculations!FG$9,HaverPull!$B:$B,0),MATCH(Calculations!$B24,HaverPull!$B$1:$XZ$1,0))</f>
        <v>14681.1</v>
      </c>
      <c r="FH24">
        <f>INDEX(HaverPull!$B:$XZ,MATCH(Calculations!FH$9,HaverPull!$B:$B,0),MATCH(Calculations!$B24,HaverPull!$B$1:$XZ$1,0))</f>
        <v>14888.6</v>
      </c>
      <c r="FI24">
        <f>INDEX(HaverPull!$B:$XZ,MATCH(Calculations!FI$9,HaverPull!$B:$B,0),MATCH(Calculations!$B24,HaverPull!$B$1:$XZ$1,0))</f>
        <v>15057.7</v>
      </c>
      <c r="FJ24">
        <f>INDEX(HaverPull!$B:$XZ,MATCH(Calculations!FJ$9,HaverPull!$B:$B,0),MATCH(Calculations!$B24,HaverPull!$B$1:$XZ$1,0))</f>
        <v>15230.2</v>
      </c>
      <c r="FK24">
        <f>INDEX(HaverPull!$B:$XZ,MATCH(Calculations!FK$9,HaverPull!$B:$B,0),MATCH(Calculations!$B24,HaverPull!$B$1:$XZ$1,0))</f>
        <v>15238.4</v>
      </c>
      <c r="FL24">
        <f>INDEX(HaverPull!$B:$XZ,MATCH(Calculations!FL$9,HaverPull!$B:$B,0),MATCH(Calculations!$B24,HaverPull!$B$1:$XZ$1,0))</f>
        <v>15460.9</v>
      </c>
      <c r="FM24">
        <f>INDEX(HaverPull!$B:$XZ,MATCH(Calculations!FM$9,HaverPull!$B:$B,0),MATCH(Calculations!$B24,HaverPull!$B$1:$XZ$1,0))</f>
        <v>15587.1</v>
      </c>
      <c r="FN24">
        <f>INDEX(HaverPull!$B:$XZ,MATCH(Calculations!FN$9,HaverPull!$B:$B,0),MATCH(Calculations!$B24,HaverPull!$B$1:$XZ$1,0))</f>
        <v>15785.3</v>
      </c>
      <c r="FO24">
        <f>INDEX(HaverPull!$B:$XZ,MATCH(Calculations!FO$9,HaverPull!$B:$B,0),MATCH(Calculations!$B24,HaverPull!$B$1:$XZ$1,0))</f>
        <v>15973.9</v>
      </c>
      <c r="FP24">
        <f>INDEX(HaverPull!$B:$XZ,MATCH(Calculations!FP$9,HaverPull!$B:$B,0),MATCH(Calculations!$B24,HaverPull!$B$1:$XZ$1,0))</f>
        <v>16121.9</v>
      </c>
      <c r="FQ24">
        <f>INDEX(HaverPull!$B:$XZ,MATCH(Calculations!FQ$9,HaverPull!$B:$B,0),MATCH(Calculations!$B24,HaverPull!$B$1:$XZ$1,0))</f>
        <v>16227.9</v>
      </c>
      <c r="FR24">
        <f>INDEX(HaverPull!$B:$XZ,MATCH(Calculations!FR$9,HaverPull!$B:$B,0),MATCH(Calculations!$B24,HaverPull!$B$1:$XZ$1,0))</f>
        <v>16297.3</v>
      </c>
      <c r="FS24">
        <f>INDEX(HaverPull!$B:$XZ,MATCH(Calculations!FS$9,HaverPull!$B:$B,0),MATCH(Calculations!$B24,HaverPull!$B$1:$XZ$1,0))</f>
        <v>16475.400000000001</v>
      </c>
      <c r="FT24">
        <f>INDEX(HaverPull!$B:$XZ,MATCH(Calculations!FT$9,HaverPull!$B:$B,0),MATCH(Calculations!$B24,HaverPull!$B$1:$XZ$1,0))</f>
        <v>16541.400000000001</v>
      </c>
      <c r="FU24">
        <f>INDEX(HaverPull!$B:$XZ,MATCH(Calculations!FU$9,HaverPull!$B:$B,0),MATCH(Calculations!$B24,HaverPull!$B$1:$XZ$1,0))</f>
        <v>16749.3</v>
      </c>
      <c r="FV24">
        <f>INDEX(HaverPull!$B:$XZ,MATCH(Calculations!FV$9,HaverPull!$B:$B,0),MATCH(Calculations!$B24,HaverPull!$B$1:$XZ$1,0))</f>
        <v>16999.900000000001</v>
      </c>
      <c r="FW24">
        <f>INDEX(HaverPull!$B:$XZ,MATCH(Calculations!FW$9,HaverPull!$B:$B,0),MATCH(Calculations!$B24,HaverPull!$B$1:$XZ$1,0))</f>
        <v>17031.3</v>
      </c>
      <c r="FX24">
        <f>INDEX(HaverPull!$B:$XZ,MATCH(Calculations!FX$9,HaverPull!$B:$B,0),MATCH(Calculations!$B24,HaverPull!$B$1:$XZ$1,0))</f>
        <v>17320.900000000001</v>
      </c>
      <c r="FY24">
        <f>INDEX(HaverPull!$B:$XZ,MATCH(Calculations!FY$9,HaverPull!$B:$B,0),MATCH(Calculations!$B24,HaverPull!$B$1:$XZ$1,0))</f>
        <v>17622.3</v>
      </c>
      <c r="FZ24">
        <f>INDEX(HaverPull!$B:$XZ,MATCH(Calculations!FZ$9,HaverPull!$B:$B,0),MATCH(Calculations!$B24,HaverPull!$B$1:$XZ$1,0))</f>
        <v>17735.900000000001</v>
      </c>
      <c r="GA24" t="e">
        <f>INDEX(HaverPull!$B:$XZ,MATCH(Calculations!GA$9,HaverPull!$B:$B,0),MATCH(Calculations!$B24,HaverPull!$B$1:$XZ$1,0))</f>
        <v>#N/A</v>
      </c>
      <c r="GB24" t="e">
        <f>INDEX(HaverPull!$B:$XZ,MATCH(Calculations!GB$9,HaverPull!$B:$B,0),MATCH(Calculations!$B24,HaverPull!$B$1:$XZ$1,0))</f>
        <v>#N/A</v>
      </c>
      <c r="GC24" t="e">
        <f>INDEX(HaverPull!$B:$XZ,MATCH(Calculations!GC$9,HaverPull!$B:$B,0),MATCH(Calculations!$B24,HaverPull!$B$1:$XZ$1,0))</f>
        <v>#N/A</v>
      </c>
      <c r="GD24" t="e">
        <f>INDEX(HaverPull!$B:$XZ,MATCH(Calculations!GD$9,HaverPull!$B:$B,0),MATCH(Calculations!$B24,HaverPull!$B$1:$XZ$1,0))</f>
        <v>#N/A</v>
      </c>
      <c r="GE24" t="e">
        <f>INDEX(HaverPull!$B:$XZ,MATCH(Calculations!GE$9,HaverPull!$B:$B,0),MATCH(Calculations!$B24,HaverPull!$B$1:$XZ$1,0))</f>
        <v>#N/A</v>
      </c>
      <c r="GF24" t="e">
        <f>INDEX(HaverPull!$B:$XZ,MATCH(Calculations!GF$9,HaverPull!$B:$B,0),MATCH(Calculations!$B24,HaverPull!$B$1:$XZ$1,0))</f>
        <v>#N/A</v>
      </c>
      <c r="GG24" t="e">
        <f>INDEX(HaverPull!$B:$XZ,MATCH(Calculations!GG$9,HaverPull!$B:$B,0),MATCH(Calculations!$B24,HaverPull!$B$1:$XZ$1,0))</f>
        <v>#N/A</v>
      </c>
      <c r="GH24" t="e">
        <f>INDEX(HaverPull!$B:$XZ,MATCH(Calculations!GH$9,HaverPull!$B:$B,0),MATCH(Calculations!$B24,HaverPull!$B$1:$XZ$1,0))</f>
        <v>#N/A</v>
      </c>
      <c r="GI24" t="e">
        <f>INDEX(HaverPull!$B:$XZ,MATCH(Calculations!GI$9,HaverPull!$B:$B,0),MATCH(Calculations!$B24,HaverPull!$B$1:$XZ$1,0))</f>
        <v>#N/A</v>
      </c>
      <c r="GJ24" t="e">
        <f>INDEX(HaverPull!$B:$XZ,MATCH(Calculations!GJ$9,HaverPull!$B:$B,0),MATCH(Calculations!$B24,HaverPull!$B$1:$XZ$1,0))</f>
        <v>#N/A</v>
      </c>
      <c r="GK24" t="e">
        <f>INDEX(HaverPull!$B:$XZ,MATCH(Calculations!GK$9,HaverPull!$B:$B,0),MATCH(Calculations!$B24,HaverPull!$B$1:$XZ$1,0))</f>
        <v>#N/A</v>
      </c>
      <c r="GL24" t="e">
        <f>INDEX(HaverPull!$B:$XZ,MATCH(Calculations!GL$9,HaverPull!$B:$B,0),MATCH(Calculations!$B24,HaverPull!$B$1:$XZ$1,0))</f>
        <v>#N/A</v>
      </c>
      <c r="GM24" s="84">
        <v>20041</v>
      </c>
      <c r="GN24" s="80">
        <v>20402.5</v>
      </c>
      <c r="GO24" t="e">
        <f>INDEX(HaverPull!$B:$XZ,MATCH(Calculations!GO$9,HaverPull!$B:$B,0),MATCH(Calculations!$B24,HaverPull!$B$1:$XZ$1,0))</f>
        <v>#N/A</v>
      </c>
      <c r="GP24" t="e">
        <f>INDEX(HaverPull!$B:$XZ,MATCH(Calculations!GP$9,HaverPull!$B:$B,0),MATCH(Calculations!$B24,HaverPull!$B$1:$XZ$1,0))</f>
        <v>#N/A</v>
      </c>
      <c r="GQ24" t="e">
        <f>INDEX(HaverPull!$B:$XZ,MATCH(Calculations!GQ$9,HaverPull!$B:$B,0),MATCH(Calculations!$B24,HaverPull!$B$1:$XZ$1,0))</f>
        <v>#N/A</v>
      </c>
      <c r="GR24" t="e">
        <f>INDEX(HaverPull!$B:$XZ,MATCH(Calculations!GR$9,HaverPull!$B:$B,0),MATCH(Calculations!$B24,HaverPull!$B$1:$XZ$1,0))</f>
        <v>#N/A</v>
      </c>
      <c r="GS24" t="e">
        <f>INDEX(HaverPull!$B:$XZ,MATCH(Calculations!GS$9,HaverPull!$B:$B,0),MATCH(Calculations!$B24,HaverPull!$B$1:$XZ$1,0))</f>
        <v>#N/A</v>
      </c>
      <c r="GT24" t="e">
        <f>INDEX(HaverPull!$B:$XZ,MATCH(Calculations!GT$9,HaverPull!$B:$B,0),MATCH(Calculations!$B24,HaverPull!$B$1:$XZ$1,0))</f>
        <v>#N/A</v>
      </c>
      <c r="GU24" t="e">
        <f>INDEX(HaverPull!$B:$XZ,MATCH(Calculations!GU$9,HaverPull!$B:$B,0),MATCH(Calculations!$B24,HaverPull!$B$1:$XZ$1,0))</f>
        <v>#N/A</v>
      </c>
      <c r="GV24" t="e">
        <f>INDEX(HaverPull!$B:$XZ,MATCH(Calculations!GV$9,HaverPull!$B:$B,0),MATCH(Calculations!$B24,HaverPull!$B$1:$XZ$1,0))</f>
        <v>#N/A</v>
      </c>
    </row>
    <row r="25" spans="1:204" x14ac:dyDescent="0.25">
      <c r="A25" s="7" t="s">
        <v>188</v>
      </c>
      <c r="B25" t="s">
        <v>166</v>
      </c>
      <c r="C25">
        <f>INDEX(HaverPull!$B:$XZ,MATCH(Calculations!C$9,HaverPull!$B:$B,0),MATCH(Calculations!$B25,HaverPull!$B$1:$XZ$1,0))</f>
        <v>-0.47</v>
      </c>
      <c r="D25">
        <f>INDEX(HaverPull!$B:$XZ,MATCH(Calculations!D$9,HaverPull!$B:$B,0),MATCH(Calculations!$B25,HaverPull!$B$1:$XZ$1,0))</f>
        <v>-1.1000000000000001</v>
      </c>
      <c r="E25">
        <f>INDEX(HaverPull!$B:$XZ,MATCH(Calculations!E$9,HaverPull!$B:$B,0),MATCH(Calculations!$B25,HaverPull!$B$1:$XZ$1,0))</f>
        <v>0.42</v>
      </c>
      <c r="F25">
        <f>INDEX(HaverPull!$B:$XZ,MATCH(Calculations!F$9,HaverPull!$B:$B,0),MATCH(Calculations!$B25,HaverPull!$B$1:$XZ$1,0))</f>
        <v>0.06</v>
      </c>
      <c r="G25">
        <f>INDEX(HaverPull!$B:$XZ,MATCH(Calculations!G$9,HaverPull!$B:$B,0),MATCH(Calculations!$B25,HaverPull!$B$1:$XZ$1,0))</f>
        <v>-1.3</v>
      </c>
      <c r="H25">
        <f>INDEX(HaverPull!$B:$XZ,MATCH(Calculations!H$9,HaverPull!$B:$B,0),MATCH(Calculations!$B25,HaverPull!$B$1:$XZ$1,0))</f>
        <v>-0.21</v>
      </c>
      <c r="I25">
        <f>INDEX(HaverPull!$B:$XZ,MATCH(Calculations!I$9,HaverPull!$B:$B,0),MATCH(Calculations!$B25,HaverPull!$B$1:$XZ$1,0))</f>
        <v>-0.03</v>
      </c>
      <c r="J25">
        <f>INDEX(HaverPull!$B:$XZ,MATCH(Calculations!J$9,HaverPull!$B:$B,0),MATCH(Calculations!$B25,HaverPull!$B$1:$XZ$1,0))</f>
        <v>-0.65</v>
      </c>
      <c r="K25">
        <f>INDEX(HaverPull!$B:$XZ,MATCH(Calculations!K$9,HaverPull!$B:$B,0),MATCH(Calculations!$B25,HaverPull!$B$1:$XZ$1,0))</f>
        <v>0.45</v>
      </c>
      <c r="L25">
        <f>INDEX(HaverPull!$B:$XZ,MATCH(Calculations!L$9,HaverPull!$B:$B,0),MATCH(Calculations!$B25,HaverPull!$B$1:$XZ$1,0))</f>
        <v>0.6</v>
      </c>
      <c r="M25">
        <f>INDEX(HaverPull!$B:$XZ,MATCH(Calculations!M$9,HaverPull!$B:$B,0),MATCH(Calculations!$B25,HaverPull!$B$1:$XZ$1,0))</f>
        <v>-1.82</v>
      </c>
      <c r="N25">
        <f>INDEX(HaverPull!$B:$XZ,MATCH(Calculations!N$9,HaverPull!$B:$B,0),MATCH(Calculations!$B25,HaverPull!$B$1:$XZ$1,0))</f>
        <v>0.71</v>
      </c>
      <c r="O25">
        <f>INDEX(HaverPull!$B:$XZ,MATCH(Calculations!O$9,HaverPull!$B:$B,0),MATCH(Calculations!$B25,HaverPull!$B$1:$XZ$1,0))</f>
        <v>0.79</v>
      </c>
      <c r="P25">
        <f>INDEX(HaverPull!$B:$XZ,MATCH(Calculations!P$9,HaverPull!$B:$B,0),MATCH(Calculations!$B25,HaverPull!$B$1:$XZ$1,0))</f>
        <v>-0.41</v>
      </c>
      <c r="Q25">
        <f>INDEX(HaverPull!$B:$XZ,MATCH(Calculations!Q$9,HaverPull!$B:$B,0),MATCH(Calculations!$B25,HaverPull!$B$1:$XZ$1,0))</f>
        <v>-1.0900000000000001</v>
      </c>
      <c r="R25">
        <f>INDEX(HaverPull!$B:$XZ,MATCH(Calculations!R$9,HaverPull!$B:$B,0),MATCH(Calculations!$B25,HaverPull!$B$1:$XZ$1,0))</f>
        <v>0.56999999999999995</v>
      </c>
      <c r="S25">
        <f>INDEX(HaverPull!$B:$XZ,MATCH(Calculations!S$9,HaverPull!$B:$B,0),MATCH(Calculations!$B25,HaverPull!$B$1:$XZ$1,0))</f>
        <v>1.59</v>
      </c>
      <c r="T25">
        <f>INDEX(HaverPull!$B:$XZ,MATCH(Calculations!T$9,HaverPull!$B:$B,0),MATCH(Calculations!$B25,HaverPull!$B$1:$XZ$1,0))</f>
        <v>0.56999999999999995</v>
      </c>
      <c r="U25">
        <f>INDEX(HaverPull!$B:$XZ,MATCH(Calculations!U$9,HaverPull!$B:$B,0),MATCH(Calculations!$B25,HaverPull!$B$1:$XZ$1,0))</f>
        <v>0.15</v>
      </c>
      <c r="V25">
        <f>INDEX(HaverPull!$B:$XZ,MATCH(Calculations!V$9,HaverPull!$B:$B,0),MATCH(Calculations!$B25,HaverPull!$B$1:$XZ$1,0))</f>
        <v>0.42</v>
      </c>
      <c r="W25">
        <f>INDEX(HaverPull!$B:$XZ,MATCH(Calculations!W$9,HaverPull!$B:$B,0),MATCH(Calculations!$B25,HaverPull!$B$1:$XZ$1,0))</f>
        <v>1.06</v>
      </c>
      <c r="X25">
        <f>INDEX(HaverPull!$B:$XZ,MATCH(Calculations!X$9,HaverPull!$B:$B,0),MATCH(Calculations!$B25,HaverPull!$B$1:$XZ$1,0))</f>
        <v>-0.56999999999999995</v>
      </c>
      <c r="Y25">
        <f>INDEX(HaverPull!$B:$XZ,MATCH(Calculations!Y$9,HaverPull!$B:$B,0),MATCH(Calculations!$B25,HaverPull!$B$1:$XZ$1,0))</f>
        <v>1.5</v>
      </c>
      <c r="Z25">
        <f>INDEX(HaverPull!$B:$XZ,MATCH(Calculations!Z$9,HaverPull!$B:$B,0),MATCH(Calculations!$B25,HaverPull!$B$1:$XZ$1,0))</f>
        <v>0.87</v>
      </c>
      <c r="AA25">
        <f>INDEX(HaverPull!$B:$XZ,MATCH(Calculations!AA$9,HaverPull!$B:$B,0),MATCH(Calculations!$B25,HaverPull!$B$1:$XZ$1,0))</f>
        <v>0.23</v>
      </c>
      <c r="AB25">
        <f>INDEX(HaverPull!$B:$XZ,MATCH(Calculations!AB$9,HaverPull!$B:$B,0),MATCH(Calculations!$B25,HaverPull!$B$1:$XZ$1,0))</f>
        <v>-0.88</v>
      </c>
      <c r="AC25">
        <f>INDEX(HaverPull!$B:$XZ,MATCH(Calculations!AC$9,HaverPull!$B:$B,0),MATCH(Calculations!$B25,HaverPull!$B$1:$XZ$1,0))</f>
        <v>-0.42</v>
      </c>
      <c r="AD25">
        <f>INDEX(HaverPull!$B:$XZ,MATCH(Calculations!AD$9,HaverPull!$B:$B,0),MATCH(Calculations!$B25,HaverPull!$B$1:$XZ$1,0))</f>
        <v>0.06</v>
      </c>
      <c r="AE25">
        <f>INDEX(HaverPull!$B:$XZ,MATCH(Calculations!AE$9,HaverPull!$B:$B,0),MATCH(Calculations!$B25,HaverPull!$B$1:$XZ$1,0))</f>
        <v>0.78</v>
      </c>
      <c r="AF25">
        <f>INDEX(HaverPull!$B:$XZ,MATCH(Calculations!AF$9,HaverPull!$B:$B,0),MATCH(Calculations!$B25,HaverPull!$B$1:$XZ$1,0))</f>
        <v>0.87</v>
      </c>
      <c r="AG25">
        <f>INDEX(HaverPull!$B:$XZ,MATCH(Calculations!AG$9,HaverPull!$B:$B,0),MATCH(Calculations!$B25,HaverPull!$B$1:$XZ$1,0))</f>
        <v>0.2</v>
      </c>
      <c r="AH25">
        <f>INDEX(HaverPull!$B:$XZ,MATCH(Calculations!AH$9,HaverPull!$B:$B,0),MATCH(Calculations!$B25,HaverPull!$B$1:$XZ$1,0))</f>
        <v>-0.21</v>
      </c>
      <c r="AI25">
        <f>INDEX(HaverPull!$B:$XZ,MATCH(Calculations!AI$9,HaverPull!$B:$B,0),MATCH(Calculations!$B25,HaverPull!$B$1:$XZ$1,0))</f>
        <v>0.05</v>
      </c>
      <c r="AJ25">
        <f>INDEX(HaverPull!$B:$XZ,MATCH(Calculations!AJ$9,HaverPull!$B:$B,0),MATCH(Calculations!$B25,HaverPull!$B$1:$XZ$1,0))</f>
        <v>2.2599999999999998</v>
      </c>
      <c r="AK25">
        <f>INDEX(HaverPull!$B:$XZ,MATCH(Calculations!AK$9,HaverPull!$B:$B,0),MATCH(Calculations!$B25,HaverPull!$B$1:$XZ$1,0))</f>
        <v>0.63</v>
      </c>
      <c r="AL25">
        <f>INDEX(HaverPull!$B:$XZ,MATCH(Calculations!AL$9,HaverPull!$B:$B,0),MATCH(Calculations!$B25,HaverPull!$B$1:$XZ$1,0))</f>
        <v>0.73</v>
      </c>
      <c r="AM25">
        <f>INDEX(HaverPull!$B:$XZ,MATCH(Calculations!AM$9,HaverPull!$B:$B,0),MATCH(Calculations!$B25,HaverPull!$B$1:$XZ$1,0))</f>
        <v>-0.69</v>
      </c>
      <c r="AN25">
        <f>INDEX(HaverPull!$B:$XZ,MATCH(Calculations!AN$9,HaverPull!$B:$B,0),MATCH(Calculations!$B25,HaverPull!$B$1:$XZ$1,0))</f>
        <v>0.81</v>
      </c>
      <c r="AO25">
        <f>INDEX(HaverPull!$B:$XZ,MATCH(Calculations!AO$9,HaverPull!$B:$B,0),MATCH(Calculations!$B25,HaverPull!$B$1:$XZ$1,0))</f>
        <v>0.11</v>
      </c>
      <c r="AP25">
        <f>INDEX(HaverPull!$B:$XZ,MATCH(Calculations!AP$9,HaverPull!$B:$B,0),MATCH(Calculations!$B25,HaverPull!$B$1:$XZ$1,0))</f>
        <v>0.51</v>
      </c>
      <c r="AQ25">
        <f>INDEX(HaverPull!$B:$XZ,MATCH(Calculations!AQ$9,HaverPull!$B:$B,0),MATCH(Calculations!$B25,HaverPull!$B$1:$XZ$1,0))</f>
        <v>1.24</v>
      </c>
      <c r="AR25">
        <f>INDEX(HaverPull!$B:$XZ,MATCH(Calculations!AR$9,HaverPull!$B:$B,0),MATCH(Calculations!$B25,HaverPull!$B$1:$XZ$1,0))</f>
        <v>0.31</v>
      </c>
      <c r="AS25">
        <f>INDEX(HaverPull!$B:$XZ,MATCH(Calculations!AS$9,HaverPull!$B:$B,0),MATCH(Calculations!$B25,HaverPull!$B$1:$XZ$1,0))</f>
        <v>-1.24</v>
      </c>
      <c r="AT25">
        <f>INDEX(HaverPull!$B:$XZ,MATCH(Calculations!AT$9,HaverPull!$B:$B,0),MATCH(Calculations!$B25,HaverPull!$B$1:$XZ$1,0))</f>
        <v>0.02</v>
      </c>
      <c r="AU25">
        <f>INDEX(HaverPull!$B:$XZ,MATCH(Calculations!AU$9,HaverPull!$B:$B,0),MATCH(Calculations!$B25,HaverPull!$B$1:$XZ$1,0))</f>
        <v>1.0900000000000001</v>
      </c>
      <c r="AV25">
        <f>INDEX(HaverPull!$B:$XZ,MATCH(Calculations!AV$9,HaverPull!$B:$B,0),MATCH(Calculations!$B25,HaverPull!$B$1:$XZ$1,0))</f>
        <v>0.26</v>
      </c>
      <c r="AW25">
        <f>INDEX(HaverPull!$B:$XZ,MATCH(Calculations!AW$9,HaverPull!$B:$B,0),MATCH(Calculations!$B25,HaverPull!$B$1:$XZ$1,0))</f>
        <v>-0.3</v>
      </c>
      <c r="AX25">
        <f>INDEX(HaverPull!$B:$XZ,MATCH(Calculations!AX$9,HaverPull!$B:$B,0),MATCH(Calculations!$B25,HaverPull!$B$1:$XZ$1,0))</f>
        <v>0.93</v>
      </c>
      <c r="AY25">
        <f>INDEX(HaverPull!$B:$XZ,MATCH(Calculations!AY$9,HaverPull!$B:$B,0),MATCH(Calculations!$B25,HaverPull!$B$1:$XZ$1,0))</f>
        <v>-0.05</v>
      </c>
      <c r="AZ25">
        <f>INDEX(HaverPull!$B:$XZ,MATCH(Calculations!AZ$9,HaverPull!$B:$B,0),MATCH(Calculations!$B25,HaverPull!$B$1:$XZ$1,0))</f>
        <v>0.56000000000000005</v>
      </c>
      <c r="BA25">
        <f>INDEX(HaverPull!$B:$XZ,MATCH(Calculations!BA$9,HaverPull!$B:$B,0),MATCH(Calculations!$B25,HaverPull!$B$1:$XZ$1,0))</f>
        <v>0.53</v>
      </c>
      <c r="BB25">
        <f>INDEX(HaverPull!$B:$XZ,MATCH(Calculations!BB$9,HaverPull!$B:$B,0),MATCH(Calculations!$B25,HaverPull!$B$1:$XZ$1,0))</f>
        <v>1.35</v>
      </c>
      <c r="BC25">
        <f>INDEX(HaverPull!$B:$XZ,MATCH(Calculations!BC$9,HaverPull!$B:$B,0),MATCH(Calculations!$B25,HaverPull!$B$1:$XZ$1,0))</f>
        <v>0.82</v>
      </c>
      <c r="BD25">
        <f>INDEX(HaverPull!$B:$XZ,MATCH(Calculations!BD$9,HaverPull!$B:$B,0),MATCH(Calculations!$B25,HaverPull!$B$1:$XZ$1,0))</f>
        <v>0.89</v>
      </c>
      <c r="BE25">
        <f>INDEX(HaverPull!$B:$XZ,MATCH(Calculations!BE$9,HaverPull!$B:$B,0),MATCH(Calculations!$B25,HaverPull!$B$1:$XZ$1,0))</f>
        <v>1.42</v>
      </c>
      <c r="BF25">
        <f>INDEX(HaverPull!$B:$XZ,MATCH(Calculations!BF$9,HaverPull!$B:$B,0),MATCH(Calculations!$B25,HaverPull!$B$1:$XZ$1,0))</f>
        <v>-1.36</v>
      </c>
      <c r="BG25">
        <f>INDEX(HaverPull!$B:$XZ,MATCH(Calculations!BG$9,HaverPull!$B:$B,0),MATCH(Calculations!$B25,HaverPull!$B$1:$XZ$1,0))</f>
        <v>1.01</v>
      </c>
      <c r="BH25">
        <f>INDEX(HaverPull!$B:$XZ,MATCH(Calculations!BH$9,HaverPull!$B:$B,0),MATCH(Calculations!$B25,HaverPull!$B$1:$XZ$1,0))</f>
        <v>1.87</v>
      </c>
      <c r="BI25">
        <f>INDEX(HaverPull!$B:$XZ,MATCH(Calculations!BI$9,HaverPull!$B:$B,0),MATCH(Calculations!$B25,HaverPull!$B$1:$XZ$1,0))</f>
        <v>0.7</v>
      </c>
      <c r="BJ25">
        <f>INDEX(HaverPull!$B:$XZ,MATCH(Calculations!BJ$9,HaverPull!$B:$B,0),MATCH(Calculations!$B25,HaverPull!$B$1:$XZ$1,0))</f>
        <v>1.58</v>
      </c>
      <c r="BK25">
        <f>INDEX(HaverPull!$B:$XZ,MATCH(Calculations!BK$9,HaverPull!$B:$B,0),MATCH(Calculations!$B25,HaverPull!$B$1:$XZ$1,0))</f>
        <v>1.01</v>
      </c>
      <c r="BL25">
        <f>INDEX(HaverPull!$B:$XZ,MATCH(Calculations!BL$9,HaverPull!$B:$B,0),MATCH(Calculations!$B25,HaverPull!$B$1:$XZ$1,0))</f>
        <v>1.93</v>
      </c>
      <c r="BM25">
        <f>INDEX(HaverPull!$B:$XZ,MATCH(Calculations!BM$9,HaverPull!$B:$B,0),MATCH(Calculations!$B25,HaverPull!$B$1:$XZ$1,0))</f>
        <v>1.98</v>
      </c>
      <c r="BN25">
        <f>INDEX(HaverPull!$B:$XZ,MATCH(Calculations!BN$9,HaverPull!$B:$B,0),MATCH(Calculations!$B25,HaverPull!$B$1:$XZ$1,0))</f>
        <v>0.27</v>
      </c>
      <c r="BO25">
        <f>INDEX(HaverPull!$B:$XZ,MATCH(Calculations!BO$9,HaverPull!$B:$B,0),MATCH(Calculations!$B25,HaverPull!$B$1:$XZ$1,0))</f>
        <v>0.7</v>
      </c>
      <c r="BP25">
        <f>INDEX(HaverPull!$B:$XZ,MATCH(Calculations!BP$9,HaverPull!$B:$B,0),MATCH(Calculations!$B25,HaverPull!$B$1:$XZ$1,0))</f>
        <v>1.7</v>
      </c>
      <c r="BQ25">
        <f>INDEX(HaverPull!$B:$XZ,MATCH(Calculations!BQ$9,HaverPull!$B:$B,0),MATCH(Calculations!$B25,HaverPull!$B$1:$XZ$1,0))</f>
        <v>1.95</v>
      </c>
      <c r="BR25">
        <f>INDEX(HaverPull!$B:$XZ,MATCH(Calculations!BR$9,HaverPull!$B:$B,0),MATCH(Calculations!$B25,HaverPull!$B$1:$XZ$1,0))</f>
        <v>-0.48</v>
      </c>
      <c r="BS25">
        <f>INDEX(HaverPull!$B:$XZ,MATCH(Calculations!BS$9,HaverPull!$B:$B,0),MATCH(Calculations!$B25,HaverPull!$B$1:$XZ$1,0))</f>
        <v>0.56999999999999995</v>
      </c>
      <c r="BT25">
        <f>INDEX(HaverPull!$B:$XZ,MATCH(Calculations!BT$9,HaverPull!$B:$B,0),MATCH(Calculations!$B25,HaverPull!$B$1:$XZ$1,0))</f>
        <v>0.81</v>
      </c>
      <c r="BU25">
        <f>INDEX(HaverPull!$B:$XZ,MATCH(Calculations!BU$9,HaverPull!$B:$B,0),MATCH(Calculations!$B25,HaverPull!$B$1:$XZ$1,0))</f>
        <v>0.23</v>
      </c>
      <c r="BV25">
        <f>INDEX(HaverPull!$B:$XZ,MATCH(Calculations!BV$9,HaverPull!$B:$B,0),MATCH(Calculations!$B25,HaverPull!$B$1:$XZ$1,0))</f>
        <v>1.08</v>
      </c>
      <c r="BW25">
        <f>INDEX(HaverPull!$B:$XZ,MATCH(Calculations!BW$9,HaverPull!$B:$B,0),MATCH(Calculations!$B25,HaverPull!$B$1:$XZ$1,0))</f>
        <v>-0.54</v>
      </c>
      <c r="BX25">
        <f>INDEX(HaverPull!$B:$XZ,MATCH(Calculations!BX$9,HaverPull!$B:$B,0),MATCH(Calculations!$B25,HaverPull!$B$1:$XZ$1,0))</f>
        <v>0.34</v>
      </c>
      <c r="BY25">
        <f>INDEX(HaverPull!$B:$XZ,MATCH(Calculations!BY$9,HaverPull!$B:$B,0),MATCH(Calculations!$B25,HaverPull!$B$1:$XZ$1,0))</f>
        <v>0.08</v>
      </c>
      <c r="BZ25">
        <f>INDEX(HaverPull!$B:$XZ,MATCH(Calculations!BZ$9,HaverPull!$B:$B,0),MATCH(Calculations!$B25,HaverPull!$B$1:$XZ$1,0))</f>
        <v>1.56</v>
      </c>
      <c r="CA25">
        <f>INDEX(HaverPull!$B:$XZ,MATCH(Calculations!CA$9,HaverPull!$B:$B,0),MATCH(Calculations!$B25,HaverPull!$B$1:$XZ$1,0))</f>
        <v>-0.35</v>
      </c>
      <c r="CB25">
        <f>INDEX(HaverPull!$B:$XZ,MATCH(Calculations!CB$9,HaverPull!$B:$B,0),MATCH(Calculations!$B25,HaverPull!$B$1:$XZ$1,0))</f>
        <v>1.34</v>
      </c>
      <c r="CC25">
        <f>INDEX(HaverPull!$B:$XZ,MATCH(Calculations!CC$9,HaverPull!$B:$B,0),MATCH(Calculations!$B25,HaverPull!$B$1:$XZ$1,0))</f>
        <v>0.7</v>
      </c>
      <c r="CD25">
        <f>INDEX(HaverPull!$B:$XZ,MATCH(Calculations!CD$9,HaverPull!$B:$B,0),MATCH(Calculations!$B25,HaverPull!$B$1:$XZ$1,0))</f>
        <v>0.45</v>
      </c>
      <c r="CE25">
        <f>INDEX(HaverPull!$B:$XZ,MATCH(Calculations!CE$9,HaverPull!$B:$B,0),MATCH(Calculations!$B25,HaverPull!$B$1:$XZ$1,0))</f>
        <v>1.3</v>
      </c>
      <c r="CF25">
        <f>INDEX(HaverPull!$B:$XZ,MATCH(Calculations!CF$9,HaverPull!$B:$B,0),MATCH(Calculations!$B25,HaverPull!$B$1:$XZ$1,0))</f>
        <v>0.2</v>
      </c>
      <c r="CG25">
        <f>INDEX(HaverPull!$B:$XZ,MATCH(Calculations!CG$9,HaverPull!$B:$B,0),MATCH(Calculations!$B25,HaverPull!$B$1:$XZ$1,0))</f>
        <v>-0.05</v>
      </c>
      <c r="CH25">
        <f>INDEX(HaverPull!$B:$XZ,MATCH(Calculations!CH$9,HaverPull!$B:$B,0),MATCH(Calculations!$B25,HaverPull!$B$1:$XZ$1,0))</f>
        <v>0.76</v>
      </c>
      <c r="CI25">
        <f>INDEX(HaverPull!$B:$XZ,MATCH(Calculations!CI$9,HaverPull!$B:$B,0),MATCH(Calculations!$B25,HaverPull!$B$1:$XZ$1,0))</f>
        <v>0.41</v>
      </c>
      <c r="CJ25">
        <f>INDEX(HaverPull!$B:$XZ,MATCH(Calculations!CJ$9,HaverPull!$B:$B,0),MATCH(Calculations!$B25,HaverPull!$B$1:$XZ$1,0))</f>
        <v>0.3</v>
      </c>
      <c r="CK25">
        <f>INDEX(HaverPull!$B:$XZ,MATCH(Calculations!CK$9,HaverPull!$B:$B,0),MATCH(Calculations!$B25,HaverPull!$B$1:$XZ$1,0))</f>
        <v>-0.3</v>
      </c>
      <c r="CL25">
        <f>INDEX(HaverPull!$B:$XZ,MATCH(Calculations!CL$9,HaverPull!$B:$B,0),MATCH(Calculations!$B25,HaverPull!$B$1:$XZ$1,0))</f>
        <v>-0.31</v>
      </c>
      <c r="CM25">
        <f>INDEX(HaverPull!$B:$XZ,MATCH(Calculations!CM$9,HaverPull!$B:$B,0),MATCH(Calculations!$B25,HaverPull!$B$1:$XZ$1,0))</f>
        <v>0.67</v>
      </c>
      <c r="CN25">
        <f>INDEX(HaverPull!$B:$XZ,MATCH(Calculations!CN$9,HaverPull!$B:$B,0),MATCH(Calculations!$B25,HaverPull!$B$1:$XZ$1,0))</f>
        <v>-0.08</v>
      </c>
      <c r="CO25">
        <f>INDEX(HaverPull!$B:$XZ,MATCH(Calculations!CO$9,HaverPull!$B:$B,0),MATCH(Calculations!$B25,HaverPull!$B$1:$XZ$1,0))</f>
        <v>0.45</v>
      </c>
      <c r="CP25">
        <f>INDEX(HaverPull!$B:$XZ,MATCH(Calculations!CP$9,HaverPull!$B:$B,0),MATCH(Calculations!$B25,HaverPull!$B$1:$XZ$1,0))</f>
        <v>-0.16</v>
      </c>
      <c r="CQ25">
        <f>INDEX(HaverPull!$B:$XZ,MATCH(Calculations!CQ$9,HaverPull!$B:$B,0),MATCH(Calculations!$B25,HaverPull!$B$1:$XZ$1,0))</f>
        <v>-0.92</v>
      </c>
      <c r="CR25">
        <f>INDEX(HaverPull!$B:$XZ,MATCH(Calculations!CR$9,HaverPull!$B:$B,0),MATCH(Calculations!$B25,HaverPull!$B$1:$XZ$1,0))</f>
        <v>0.09</v>
      </c>
      <c r="CS25">
        <f>INDEX(HaverPull!$B:$XZ,MATCH(Calculations!CS$9,HaverPull!$B:$B,0),MATCH(Calculations!$B25,HaverPull!$B$1:$XZ$1,0))</f>
        <v>0.17</v>
      </c>
      <c r="CT25">
        <f>INDEX(HaverPull!$B:$XZ,MATCH(Calculations!CT$9,HaverPull!$B:$B,0),MATCH(Calculations!$B25,HaverPull!$B$1:$XZ$1,0))</f>
        <v>0.18</v>
      </c>
      <c r="CU25">
        <f>INDEX(HaverPull!$B:$XZ,MATCH(Calculations!CU$9,HaverPull!$B:$B,0),MATCH(Calculations!$B25,HaverPull!$B$1:$XZ$1,0))</f>
        <v>-0.97</v>
      </c>
      <c r="CV25">
        <f>INDEX(HaverPull!$B:$XZ,MATCH(Calculations!CV$9,HaverPull!$B:$B,0),MATCH(Calculations!$B25,HaverPull!$B$1:$XZ$1,0))</f>
        <v>0.46</v>
      </c>
      <c r="CW25">
        <f>INDEX(HaverPull!$B:$XZ,MATCH(Calculations!CW$9,HaverPull!$B:$B,0),MATCH(Calculations!$B25,HaverPull!$B$1:$XZ$1,0))</f>
        <v>1.29</v>
      </c>
      <c r="CX25">
        <f>INDEX(HaverPull!$B:$XZ,MATCH(Calculations!CX$9,HaverPull!$B:$B,0),MATCH(Calculations!$B25,HaverPull!$B$1:$XZ$1,0))</f>
        <v>-0.68</v>
      </c>
      <c r="CY25">
        <f>INDEX(HaverPull!$B:$XZ,MATCH(Calculations!CY$9,HaverPull!$B:$B,0),MATCH(Calculations!$B25,HaverPull!$B$1:$XZ$1,0))</f>
        <v>0.16</v>
      </c>
      <c r="CZ25">
        <f>INDEX(HaverPull!$B:$XZ,MATCH(Calculations!CZ$9,HaverPull!$B:$B,0),MATCH(Calculations!$B25,HaverPull!$B$1:$XZ$1,0))</f>
        <v>0.41</v>
      </c>
      <c r="DA25">
        <f>INDEX(HaverPull!$B:$XZ,MATCH(Calculations!DA$9,HaverPull!$B:$B,0),MATCH(Calculations!$B25,HaverPull!$B$1:$XZ$1,0))</f>
        <v>-0.19</v>
      </c>
      <c r="DB25">
        <f>INDEX(HaverPull!$B:$XZ,MATCH(Calculations!DB$9,HaverPull!$B:$B,0),MATCH(Calculations!$B25,HaverPull!$B$1:$XZ$1,0))</f>
        <v>-0.66</v>
      </c>
      <c r="DC25">
        <f>INDEX(HaverPull!$B:$XZ,MATCH(Calculations!DC$9,HaverPull!$B:$B,0),MATCH(Calculations!$B25,HaverPull!$B$1:$XZ$1,0))</f>
        <v>0.17</v>
      </c>
      <c r="DD25">
        <f>INDEX(HaverPull!$B:$XZ,MATCH(Calculations!DD$9,HaverPull!$B:$B,0),MATCH(Calculations!$B25,HaverPull!$B$1:$XZ$1,0))</f>
        <v>1.22</v>
      </c>
      <c r="DE25">
        <f>INDEX(HaverPull!$B:$XZ,MATCH(Calculations!DE$9,HaverPull!$B:$B,0),MATCH(Calculations!$B25,HaverPull!$B$1:$XZ$1,0))</f>
        <v>0.08</v>
      </c>
      <c r="DF25">
        <f>INDEX(HaverPull!$B:$XZ,MATCH(Calculations!DF$9,HaverPull!$B:$B,0),MATCH(Calculations!$B25,HaverPull!$B$1:$XZ$1,0))</f>
        <v>0.53</v>
      </c>
      <c r="DG25">
        <f>INDEX(HaverPull!$B:$XZ,MATCH(Calculations!DG$9,HaverPull!$B:$B,0),MATCH(Calculations!$B25,HaverPull!$B$1:$XZ$1,0))</f>
        <v>-0.04</v>
      </c>
      <c r="DH25">
        <f>INDEX(HaverPull!$B:$XZ,MATCH(Calculations!DH$9,HaverPull!$B:$B,0),MATCH(Calculations!$B25,HaverPull!$B$1:$XZ$1,0))</f>
        <v>0.76</v>
      </c>
      <c r="DI25">
        <f>INDEX(HaverPull!$B:$XZ,MATCH(Calculations!DI$9,HaverPull!$B:$B,0),MATCH(Calculations!$B25,HaverPull!$B$1:$XZ$1,0))</f>
        <v>0.12</v>
      </c>
      <c r="DJ25">
        <f>INDEX(HaverPull!$B:$XZ,MATCH(Calculations!DJ$9,HaverPull!$B:$B,0),MATCH(Calculations!$B25,HaverPull!$B$1:$XZ$1,0))</f>
        <v>0.11</v>
      </c>
      <c r="DK25">
        <f>INDEX(HaverPull!$B:$XZ,MATCH(Calculations!DK$9,HaverPull!$B:$B,0),MATCH(Calculations!$B25,HaverPull!$B$1:$XZ$1,0))</f>
        <v>-0.4</v>
      </c>
      <c r="DL25">
        <f>INDEX(HaverPull!$B:$XZ,MATCH(Calculations!DL$9,HaverPull!$B:$B,0),MATCH(Calculations!$B25,HaverPull!$B$1:$XZ$1,0))</f>
        <v>1.45</v>
      </c>
      <c r="DM25">
        <f>INDEX(HaverPull!$B:$XZ,MATCH(Calculations!DM$9,HaverPull!$B:$B,0),MATCH(Calculations!$B25,HaverPull!$B$1:$XZ$1,0))</f>
        <v>0.67</v>
      </c>
      <c r="DN25">
        <f>INDEX(HaverPull!$B:$XZ,MATCH(Calculations!DN$9,HaverPull!$B:$B,0),MATCH(Calculations!$B25,HaverPull!$B$1:$XZ$1,0))</f>
        <v>0.68</v>
      </c>
      <c r="DO25">
        <f>INDEX(HaverPull!$B:$XZ,MATCH(Calculations!DO$9,HaverPull!$B:$B,0),MATCH(Calculations!$B25,HaverPull!$B$1:$XZ$1,0))</f>
        <v>0.27</v>
      </c>
      <c r="DP25">
        <f>INDEX(HaverPull!$B:$XZ,MATCH(Calculations!DP$9,HaverPull!$B:$B,0),MATCH(Calculations!$B25,HaverPull!$B$1:$XZ$1,0))</f>
        <v>0.41</v>
      </c>
      <c r="DQ25">
        <f>INDEX(HaverPull!$B:$XZ,MATCH(Calculations!DQ$9,HaverPull!$B:$B,0),MATCH(Calculations!$B25,HaverPull!$B$1:$XZ$1,0))</f>
        <v>0.86</v>
      </c>
      <c r="DR25">
        <f>INDEX(HaverPull!$B:$XZ,MATCH(Calculations!DR$9,HaverPull!$B:$B,0),MATCH(Calculations!$B25,HaverPull!$B$1:$XZ$1,0))</f>
        <v>1.0900000000000001</v>
      </c>
      <c r="DS25">
        <f>INDEX(HaverPull!$B:$XZ,MATCH(Calculations!DS$9,HaverPull!$B:$B,0),MATCH(Calculations!$B25,HaverPull!$B$1:$XZ$1,0))</f>
        <v>-0.59</v>
      </c>
      <c r="DT25">
        <f>INDEX(HaverPull!$B:$XZ,MATCH(Calculations!DT$9,HaverPull!$B:$B,0),MATCH(Calculations!$B25,HaverPull!$B$1:$XZ$1,0))</f>
        <v>0.9</v>
      </c>
      <c r="DU25">
        <f>INDEX(HaverPull!$B:$XZ,MATCH(Calculations!DU$9,HaverPull!$B:$B,0),MATCH(Calculations!$B25,HaverPull!$B$1:$XZ$1,0))</f>
        <v>-0.15</v>
      </c>
      <c r="DV25">
        <f>INDEX(HaverPull!$B:$XZ,MATCH(Calculations!DV$9,HaverPull!$B:$B,0),MATCH(Calculations!$B25,HaverPull!$B$1:$XZ$1,0))</f>
        <v>0.23</v>
      </c>
      <c r="DW25">
        <f>INDEX(HaverPull!$B:$XZ,MATCH(Calculations!DW$9,HaverPull!$B:$B,0),MATCH(Calculations!$B25,HaverPull!$B$1:$XZ$1,0))</f>
        <v>1.07</v>
      </c>
      <c r="DX25">
        <f>INDEX(HaverPull!$B:$XZ,MATCH(Calculations!DX$9,HaverPull!$B:$B,0),MATCH(Calculations!$B25,HaverPull!$B$1:$XZ$1,0))</f>
        <v>1.43</v>
      </c>
      <c r="DY25">
        <f>INDEX(HaverPull!$B:$XZ,MATCH(Calculations!DY$9,HaverPull!$B:$B,0),MATCH(Calculations!$B25,HaverPull!$B$1:$XZ$1,0))</f>
        <v>-0.05</v>
      </c>
      <c r="DZ25">
        <f>INDEX(HaverPull!$B:$XZ,MATCH(Calculations!DZ$9,HaverPull!$B:$B,0),MATCH(Calculations!$B25,HaverPull!$B$1:$XZ$1,0))</f>
        <v>1.07</v>
      </c>
      <c r="EA25">
        <f>INDEX(HaverPull!$B:$XZ,MATCH(Calculations!EA$9,HaverPull!$B:$B,0),MATCH(Calculations!$B25,HaverPull!$B$1:$XZ$1,0))</f>
        <v>1.1100000000000001</v>
      </c>
      <c r="EB25">
        <f>INDEX(HaverPull!$B:$XZ,MATCH(Calculations!EB$9,HaverPull!$B:$B,0),MATCH(Calculations!$B25,HaverPull!$B$1:$XZ$1,0))</f>
        <v>0.73</v>
      </c>
      <c r="EC25">
        <f>INDEX(HaverPull!$B:$XZ,MATCH(Calculations!EC$9,HaverPull!$B:$B,0),MATCH(Calculations!$B25,HaverPull!$B$1:$XZ$1,0))</f>
        <v>0.59</v>
      </c>
      <c r="ED25">
        <f>INDEX(HaverPull!$B:$XZ,MATCH(Calculations!ED$9,HaverPull!$B:$B,0),MATCH(Calculations!$B25,HaverPull!$B$1:$XZ$1,0))</f>
        <v>0.55000000000000004</v>
      </c>
      <c r="EE25">
        <f>INDEX(HaverPull!$B:$XZ,MATCH(Calculations!EE$9,HaverPull!$B:$B,0),MATCH(Calculations!$B25,HaverPull!$B$1:$XZ$1,0))</f>
        <v>-0.24</v>
      </c>
      <c r="EF25">
        <f>INDEX(HaverPull!$B:$XZ,MATCH(Calculations!EF$9,HaverPull!$B:$B,0),MATCH(Calculations!$B25,HaverPull!$B$1:$XZ$1,0))</f>
        <v>1.23</v>
      </c>
      <c r="EG25">
        <f>INDEX(HaverPull!$B:$XZ,MATCH(Calculations!EG$9,HaverPull!$B:$B,0),MATCH(Calculations!$B25,HaverPull!$B$1:$XZ$1,0))</f>
        <v>0.02</v>
      </c>
      <c r="EH25">
        <f>INDEX(HaverPull!$B:$XZ,MATCH(Calculations!EH$9,HaverPull!$B:$B,0),MATCH(Calculations!$B25,HaverPull!$B$1:$XZ$1,0))</f>
        <v>0.43</v>
      </c>
      <c r="EI25">
        <f>INDEX(HaverPull!$B:$XZ,MATCH(Calculations!EI$9,HaverPull!$B:$B,0),MATCH(Calculations!$B25,HaverPull!$B$1:$XZ$1,0))</f>
        <v>0.21</v>
      </c>
      <c r="EJ25">
        <f>INDEX(HaverPull!$B:$XZ,MATCH(Calculations!EJ$9,HaverPull!$B:$B,0),MATCH(Calculations!$B25,HaverPull!$B$1:$XZ$1,0))</f>
        <v>0.44</v>
      </c>
      <c r="EK25">
        <f>INDEX(HaverPull!$B:$XZ,MATCH(Calculations!EK$9,HaverPull!$B:$B,0),MATCH(Calculations!$B25,HaverPull!$B$1:$XZ$1,0))</f>
        <v>0.3</v>
      </c>
      <c r="EL25">
        <f>INDEX(HaverPull!$B:$XZ,MATCH(Calculations!EL$9,HaverPull!$B:$B,0),MATCH(Calculations!$B25,HaverPull!$B$1:$XZ$1,0))</f>
        <v>-0.33</v>
      </c>
      <c r="EM25">
        <f>INDEX(HaverPull!$B:$XZ,MATCH(Calculations!EM$9,HaverPull!$B:$B,0),MATCH(Calculations!$B25,HaverPull!$B$1:$XZ$1,0))</f>
        <v>0.18</v>
      </c>
      <c r="EN25">
        <f>INDEX(HaverPull!$B:$XZ,MATCH(Calculations!EN$9,HaverPull!$B:$B,0),MATCH(Calculations!$B25,HaverPull!$B$1:$XZ$1,0))</f>
        <v>0.14000000000000001</v>
      </c>
      <c r="EO25">
        <f>INDEX(HaverPull!$B:$XZ,MATCH(Calculations!EO$9,HaverPull!$B:$B,0),MATCH(Calculations!$B25,HaverPull!$B$1:$XZ$1,0))</f>
        <v>0.6</v>
      </c>
      <c r="EP25">
        <f>INDEX(HaverPull!$B:$XZ,MATCH(Calculations!EP$9,HaverPull!$B:$B,0),MATCH(Calculations!$B25,HaverPull!$B$1:$XZ$1,0))</f>
        <v>-0.28999999999999998</v>
      </c>
      <c r="EQ25">
        <f>INDEX(HaverPull!$B:$XZ,MATCH(Calculations!EQ$9,HaverPull!$B:$B,0),MATCH(Calculations!$B25,HaverPull!$B$1:$XZ$1,0))</f>
        <v>0.61</v>
      </c>
      <c r="ER25">
        <f>INDEX(HaverPull!$B:$XZ,MATCH(Calculations!ER$9,HaverPull!$B:$B,0),MATCH(Calculations!$B25,HaverPull!$B$1:$XZ$1,0))</f>
        <v>0.27</v>
      </c>
      <c r="ES25">
        <f>INDEX(HaverPull!$B:$XZ,MATCH(Calculations!ES$9,HaverPull!$B:$B,0),MATCH(Calculations!$B25,HaverPull!$B$1:$XZ$1,0))</f>
        <v>0.16</v>
      </c>
      <c r="ET25">
        <f>INDEX(HaverPull!$B:$XZ,MATCH(Calculations!ET$9,HaverPull!$B:$B,0),MATCH(Calculations!$B25,HaverPull!$B$1:$XZ$1,0))</f>
        <v>0.51</v>
      </c>
      <c r="EU25">
        <f>INDEX(HaverPull!$B:$XZ,MATCH(Calculations!EU$9,HaverPull!$B:$B,0),MATCH(Calculations!$B25,HaverPull!$B$1:$XZ$1,0))</f>
        <v>-0.16</v>
      </c>
      <c r="EV25">
        <f>INDEX(HaverPull!$B:$XZ,MATCH(Calculations!EV$9,HaverPull!$B:$B,0),MATCH(Calculations!$B25,HaverPull!$B$1:$XZ$1,0))</f>
        <v>0.66</v>
      </c>
      <c r="EW25">
        <f>INDEX(HaverPull!$B:$XZ,MATCH(Calculations!EW$9,HaverPull!$B:$B,0),MATCH(Calculations!$B25,HaverPull!$B$1:$XZ$1,0))</f>
        <v>0.56000000000000005</v>
      </c>
      <c r="EX25">
        <f>INDEX(HaverPull!$B:$XZ,MATCH(Calculations!EX$9,HaverPull!$B:$B,0),MATCH(Calculations!$B25,HaverPull!$B$1:$XZ$1,0))</f>
        <v>0.31</v>
      </c>
      <c r="EY25">
        <f>INDEX(HaverPull!$B:$XZ,MATCH(Calculations!EY$9,HaverPull!$B:$B,0),MATCH(Calculations!$B25,HaverPull!$B$1:$XZ$1,0))</f>
        <v>0.32</v>
      </c>
      <c r="EZ25">
        <f>INDEX(HaverPull!$B:$XZ,MATCH(Calculations!EZ$9,HaverPull!$B:$B,0),MATCH(Calculations!$B25,HaverPull!$B$1:$XZ$1,0))</f>
        <v>0.62</v>
      </c>
      <c r="FA25">
        <f>INDEX(HaverPull!$B:$XZ,MATCH(Calculations!FA$9,HaverPull!$B:$B,0),MATCH(Calculations!$B25,HaverPull!$B$1:$XZ$1,0))</f>
        <v>1.1299999999999999</v>
      </c>
      <c r="FB25">
        <f>INDEX(HaverPull!$B:$XZ,MATCH(Calculations!FB$9,HaverPull!$B:$B,0),MATCH(Calculations!$B25,HaverPull!$B$1:$XZ$1,0))</f>
        <v>0.56000000000000005</v>
      </c>
      <c r="FC25">
        <f>INDEX(HaverPull!$B:$XZ,MATCH(Calculations!FC$9,HaverPull!$B:$B,0),MATCH(Calculations!$B25,HaverPull!$B$1:$XZ$1,0))</f>
        <v>0.15</v>
      </c>
      <c r="FD25">
        <f>INDEX(HaverPull!$B:$XZ,MATCH(Calculations!FD$9,HaverPull!$B:$B,0),MATCH(Calculations!$B25,HaverPull!$B$1:$XZ$1,0))</f>
        <v>1.56</v>
      </c>
      <c r="FE25">
        <f>INDEX(HaverPull!$B:$XZ,MATCH(Calculations!FE$9,HaverPull!$B:$B,0),MATCH(Calculations!$B25,HaverPull!$B$1:$XZ$1,0))</f>
        <v>0.48</v>
      </c>
      <c r="FF25">
        <f>INDEX(HaverPull!$B:$XZ,MATCH(Calculations!FF$9,HaverPull!$B:$B,0),MATCH(Calculations!$B25,HaverPull!$B$1:$XZ$1,0))</f>
        <v>-0.17</v>
      </c>
      <c r="FG25">
        <f>INDEX(HaverPull!$B:$XZ,MATCH(Calculations!FG$9,HaverPull!$B:$B,0),MATCH(Calculations!$B25,HaverPull!$B$1:$XZ$1,0))</f>
        <v>-0.63</v>
      </c>
      <c r="FH25">
        <f>INDEX(HaverPull!$B:$XZ,MATCH(Calculations!FH$9,HaverPull!$B:$B,0),MATCH(Calculations!$B25,HaverPull!$B$1:$XZ$1,0))</f>
        <v>0.61</v>
      </c>
      <c r="FI25">
        <f>INDEX(HaverPull!$B:$XZ,MATCH(Calculations!FI$9,HaverPull!$B:$B,0),MATCH(Calculations!$B25,HaverPull!$B$1:$XZ$1,0))</f>
        <v>-7.0000000000000007E-2</v>
      </c>
      <c r="FJ25">
        <f>INDEX(HaverPull!$B:$XZ,MATCH(Calculations!FJ$9,HaverPull!$B:$B,0),MATCH(Calculations!$B25,HaverPull!$B$1:$XZ$1,0))</f>
        <v>-0.87</v>
      </c>
      <c r="FK25">
        <f>INDEX(HaverPull!$B:$XZ,MATCH(Calculations!FK$9,HaverPull!$B:$B,0),MATCH(Calculations!$B25,HaverPull!$B$1:$XZ$1,0))</f>
        <v>-1.6</v>
      </c>
      <c r="FL25">
        <f>INDEX(HaverPull!$B:$XZ,MATCH(Calculations!FL$9,HaverPull!$B:$B,0),MATCH(Calculations!$B25,HaverPull!$B$1:$XZ$1,0))</f>
        <v>-0.08</v>
      </c>
      <c r="FM25">
        <f>INDEX(HaverPull!$B:$XZ,MATCH(Calculations!FM$9,HaverPull!$B:$B,0),MATCH(Calculations!$B25,HaverPull!$B$1:$XZ$1,0))</f>
        <v>-0.52</v>
      </c>
      <c r="FN25">
        <f>INDEX(HaverPull!$B:$XZ,MATCH(Calculations!FN$9,HaverPull!$B:$B,0),MATCH(Calculations!$B25,HaverPull!$B$1:$XZ$1,0))</f>
        <v>-0.31</v>
      </c>
      <c r="FO25">
        <f>INDEX(HaverPull!$B:$XZ,MATCH(Calculations!FO$9,HaverPull!$B:$B,0),MATCH(Calculations!$B25,HaverPull!$B$1:$XZ$1,0))</f>
        <v>-0.4</v>
      </c>
      <c r="FP25">
        <f>INDEX(HaverPull!$B:$XZ,MATCH(Calculations!FP$9,HaverPull!$B:$B,0),MATCH(Calculations!$B25,HaverPull!$B$1:$XZ$1,0))</f>
        <v>-0.39</v>
      </c>
      <c r="FQ25">
        <f>INDEX(HaverPull!$B:$XZ,MATCH(Calculations!FQ$9,HaverPull!$B:$B,0),MATCH(Calculations!$B25,HaverPull!$B$1:$XZ$1,0))</f>
        <v>-0.22</v>
      </c>
      <c r="FR25">
        <f>INDEX(HaverPull!$B:$XZ,MATCH(Calculations!FR$9,HaverPull!$B:$B,0),MATCH(Calculations!$B25,HaverPull!$B$1:$XZ$1,0))</f>
        <v>-0.75</v>
      </c>
      <c r="FS25">
        <f>INDEX(HaverPull!$B:$XZ,MATCH(Calculations!FS$9,HaverPull!$B:$B,0),MATCH(Calculations!$B25,HaverPull!$B$1:$XZ$1,0))</f>
        <v>-0.83</v>
      </c>
      <c r="FT25">
        <f>INDEX(HaverPull!$B:$XZ,MATCH(Calculations!FT$9,HaverPull!$B:$B,0),MATCH(Calculations!$B25,HaverPull!$B$1:$XZ$1,0))</f>
        <v>-0.37</v>
      </c>
      <c r="FU25">
        <f>INDEX(HaverPull!$B:$XZ,MATCH(Calculations!FU$9,HaverPull!$B:$B,0),MATCH(Calculations!$B25,HaverPull!$B$1:$XZ$1,0))</f>
        <v>-0.37</v>
      </c>
      <c r="FV25">
        <f>INDEX(HaverPull!$B:$XZ,MATCH(Calculations!FV$9,HaverPull!$B:$B,0),MATCH(Calculations!$B25,HaverPull!$B$1:$XZ$1,0))</f>
        <v>-0.53</v>
      </c>
      <c r="FW25">
        <f>INDEX(HaverPull!$B:$XZ,MATCH(Calculations!FW$9,HaverPull!$B:$B,0),MATCH(Calculations!$B25,HaverPull!$B$1:$XZ$1,0))</f>
        <v>-0.11</v>
      </c>
      <c r="FX25">
        <f>INDEX(HaverPull!$B:$XZ,MATCH(Calculations!FX$9,HaverPull!$B:$B,0),MATCH(Calculations!$B25,HaverPull!$B$1:$XZ$1,0))</f>
        <v>0.2</v>
      </c>
      <c r="FY25">
        <f>INDEX(HaverPull!$B:$XZ,MATCH(Calculations!FY$9,HaverPull!$B:$B,0),MATCH(Calculations!$B25,HaverPull!$B$1:$XZ$1,0))</f>
        <v>0.39</v>
      </c>
      <c r="FZ25">
        <f>INDEX(HaverPull!$B:$XZ,MATCH(Calculations!FZ$9,HaverPull!$B:$B,0),MATCH(Calculations!$B25,HaverPull!$B$1:$XZ$1,0))</f>
        <v>-0.11</v>
      </c>
      <c r="GA25" t="e">
        <f>INDEX(HaverPull!$B:$XZ,MATCH(Calculations!GA$9,HaverPull!$B:$B,0),MATCH(Calculations!$B25,HaverPull!$B$1:$XZ$1,0))</f>
        <v>#N/A</v>
      </c>
      <c r="GB25" t="e">
        <f>INDEX(HaverPull!$B:$XZ,MATCH(Calculations!GB$9,HaverPull!$B:$B,0),MATCH(Calculations!$B25,HaverPull!$B$1:$XZ$1,0))</f>
        <v>#N/A</v>
      </c>
      <c r="GC25" t="e">
        <f>INDEX(HaverPull!$B:$XZ,MATCH(Calculations!GC$9,HaverPull!$B:$B,0),MATCH(Calculations!$B25,HaverPull!$B$1:$XZ$1,0))</f>
        <v>#N/A</v>
      </c>
      <c r="GD25" t="e">
        <f>INDEX(HaverPull!$B:$XZ,MATCH(Calculations!GD$9,HaverPull!$B:$B,0),MATCH(Calculations!$B25,HaverPull!$B$1:$XZ$1,0))</f>
        <v>#N/A</v>
      </c>
      <c r="GE25" t="e">
        <f>INDEX(HaverPull!$B:$XZ,MATCH(Calculations!GE$9,HaverPull!$B:$B,0),MATCH(Calculations!$B25,HaverPull!$B$1:$XZ$1,0))</f>
        <v>#N/A</v>
      </c>
      <c r="GF25" t="e">
        <f>INDEX(HaverPull!$B:$XZ,MATCH(Calculations!GF$9,HaverPull!$B:$B,0),MATCH(Calculations!$B25,HaverPull!$B$1:$XZ$1,0))</f>
        <v>#N/A</v>
      </c>
      <c r="GG25" t="e">
        <f>INDEX(HaverPull!$B:$XZ,MATCH(Calculations!GG$9,HaverPull!$B:$B,0),MATCH(Calculations!$B25,HaverPull!$B$1:$XZ$1,0))</f>
        <v>#N/A</v>
      </c>
      <c r="GH25" t="e">
        <f>INDEX(HaverPull!$B:$XZ,MATCH(Calculations!GH$9,HaverPull!$B:$B,0),MATCH(Calculations!$B25,HaverPull!$B$1:$XZ$1,0))</f>
        <v>#N/A</v>
      </c>
      <c r="GI25" t="e">
        <f>INDEX(HaverPull!$B:$XZ,MATCH(Calculations!GI$9,HaverPull!$B:$B,0),MATCH(Calculations!$B25,HaverPull!$B$1:$XZ$1,0))</f>
        <v>#N/A</v>
      </c>
      <c r="GJ25" t="e">
        <f>INDEX(HaverPull!$B:$XZ,MATCH(Calculations!GJ$9,HaverPull!$B:$B,0),MATCH(Calculations!$B25,HaverPull!$B$1:$XZ$1,0))</f>
        <v>#N/A</v>
      </c>
      <c r="GK25" t="e">
        <f>INDEX(HaverPull!$B:$XZ,MATCH(Calculations!GK$9,HaverPull!$B:$B,0),MATCH(Calculations!$B25,HaverPull!$B$1:$XZ$1,0))</f>
        <v>#N/A</v>
      </c>
      <c r="GL25" t="e">
        <f>INDEX(HaverPull!$B:$XZ,MATCH(Calculations!GL$9,HaverPull!$B:$B,0),MATCH(Calculations!$B25,HaverPull!$B$1:$XZ$1,0))</f>
        <v>#N/A</v>
      </c>
      <c r="GM25" s="86">
        <v>0.27</v>
      </c>
      <c r="GN25" s="81">
        <v>0.37</v>
      </c>
      <c r="GO25" t="e">
        <f>INDEX(HaverPull!$B:$XZ,MATCH(Calculations!GO$9,HaverPull!$B:$B,0),MATCH(Calculations!$B25,HaverPull!$B$1:$XZ$1,0))</f>
        <v>#N/A</v>
      </c>
      <c r="GP25" t="e">
        <f>INDEX(HaverPull!$B:$XZ,MATCH(Calculations!GP$9,HaverPull!$B:$B,0),MATCH(Calculations!$B25,HaverPull!$B$1:$XZ$1,0))</f>
        <v>#N/A</v>
      </c>
      <c r="GQ25" t="e">
        <f>INDEX(HaverPull!$B:$XZ,MATCH(Calculations!GQ$9,HaverPull!$B:$B,0),MATCH(Calculations!$B25,HaverPull!$B$1:$XZ$1,0))</f>
        <v>#N/A</v>
      </c>
      <c r="GR25" t="e">
        <f>INDEX(HaverPull!$B:$XZ,MATCH(Calculations!GR$9,HaverPull!$B:$B,0),MATCH(Calculations!$B25,HaverPull!$B$1:$XZ$1,0))</f>
        <v>#N/A</v>
      </c>
      <c r="GS25" t="e">
        <f>INDEX(HaverPull!$B:$XZ,MATCH(Calculations!GS$9,HaverPull!$B:$B,0),MATCH(Calculations!$B25,HaverPull!$B$1:$XZ$1,0))</f>
        <v>#N/A</v>
      </c>
      <c r="GT25" t="e">
        <f>INDEX(HaverPull!$B:$XZ,MATCH(Calculations!GT$9,HaverPull!$B:$B,0),MATCH(Calculations!$B25,HaverPull!$B$1:$XZ$1,0))</f>
        <v>#N/A</v>
      </c>
      <c r="GU25" t="e">
        <f>INDEX(HaverPull!$B:$XZ,MATCH(Calculations!GU$9,HaverPull!$B:$B,0),MATCH(Calculations!$B25,HaverPull!$B$1:$XZ$1,0))</f>
        <v>#N/A</v>
      </c>
      <c r="GV25" t="e">
        <f>INDEX(HaverPull!$B:$XZ,MATCH(Calculations!GV$9,HaverPull!$B:$B,0),MATCH(Calculations!$B25,HaverPull!$B$1:$XZ$1,0))</f>
        <v>#N/A</v>
      </c>
    </row>
    <row r="26" spans="1:204" x14ac:dyDescent="0.25">
      <c r="A26" s="7" t="s">
        <v>203</v>
      </c>
      <c r="B26" t="s">
        <v>206</v>
      </c>
      <c r="C26">
        <f>INDEX(HaverPull!$B:$XZ,MATCH(Calculations!C$9,HaverPull!$B:$B,0),MATCH(Calculations!$B26,HaverPull!$B$1:$XZ$1,0))</f>
        <v>249.4</v>
      </c>
      <c r="D26">
        <f>INDEX(HaverPull!$B:$XZ,MATCH(Calculations!D$9,HaverPull!$B:$B,0),MATCH(Calculations!$B26,HaverPull!$B$1:$XZ$1,0))</f>
        <v>250.7</v>
      </c>
      <c r="E26">
        <f>INDEX(HaverPull!$B:$XZ,MATCH(Calculations!E$9,HaverPull!$B:$B,0),MATCH(Calculations!$B26,HaverPull!$B$1:$XZ$1,0))</f>
        <v>256.2</v>
      </c>
      <c r="F26">
        <f>INDEX(HaverPull!$B:$XZ,MATCH(Calculations!F$9,HaverPull!$B:$B,0),MATCH(Calculations!$B26,HaverPull!$B$1:$XZ$1,0))</f>
        <v>260.39999999999998</v>
      </c>
      <c r="G26">
        <f>INDEX(HaverPull!$B:$XZ,MATCH(Calculations!G$9,HaverPull!$B:$B,0),MATCH(Calculations!$B26,HaverPull!$B$1:$XZ$1,0))</f>
        <v>263.7</v>
      </c>
      <c r="H26">
        <f>INDEX(HaverPull!$B:$XZ,MATCH(Calculations!H$9,HaverPull!$B:$B,0),MATCH(Calculations!$B26,HaverPull!$B$1:$XZ$1,0))</f>
        <v>268</v>
      </c>
      <c r="I26">
        <f>INDEX(HaverPull!$B:$XZ,MATCH(Calculations!I$9,HaverPull!$B:$B,0),MATCH(Calculations!$B26,HaverPull!$B$1:$XZ$1,0))</f>
        <v>271.7</v>
      </c>
      <c r="J26">
        <f>INDEX(HaverPull!$B:$XZ,MATCH(Calculations!J$9,HaverPull!$B:$B,0),MATCH(Calculations!$B26,HaverPull!$B$1:$XZ$1,0))</f>
        <v>274</v>
      </c>
      <c r="K26">
        <f>INDEX(HaverPull!$B:$XZ,MATCH(Calculations!K$9,HaverPull!$B:$B,0),MATCH(Calculations!$B26,HaverPull!$B$1:$XZ$1,0))</f>
        <v>284.3</v>
      </c>
      <c r="L26">
        <f>INDEX(HaverPull!$B:$XZ,MATCH(Calculations!L$9,HaverPull!$B:$B,0),MATCH(Calculations!$B26,HaverPull!$B$1:$XZ$1,0))</f>
        <v>289</v>
      </c>
      <c r="M26">
        <f>INDEX(HaverPull!$B:$XZ,MATCH(Calculations!M$9,HaverPull!$B:$B,0),MATCH(Calculations!$B26,HaverPull!$B$1:$XZ$1,0))</f>
        <v>286.3</v>
      </c>
      <c r="N26">
        <f>INDEX(HaverPull!$B:$XZ,MATCH(Calculations!N$9,HaverPull!$B:$B,0),MATCH(Calculations!$B26,HaverPull!$B$1:$XZ$1,0))</f>
        <v>293.5</v>
      </c>
      <c r="O26">
        <f>INDEX(HaverPull!$B:$XZ,MATCH(Calculations!O$9,HaverPull!$B:$B,0),MATCH(Calculations!$B26,HaverPull!$B$1:$XZ$1,0))</f>
        <v>301.3</v>
      </c>
      <c r="P26">
        <f>INDEX(HaverPull!$B:$XZ,MATCH(Calculations!P$9,HaverPull!$B:$B,0),MATCH(Calculations!$B26,HaverPull!$B$1:$XZ$1,0))</f>
        <v>304.89999999999998</v>
      </c>
      <c r="Q26">
        <f>INDEX(HaverPull!$B:$XZ,MATCH(Calculations!Q$9,HaverPull!$B:$B,0),MATCH(Calculations!$B26,HaverPull!$B$1:$XZ$1,0))</f>
        <v>305.60000000000002</v>
      </c>
      <c r="R26">
        <f>INDEX(HaverPull!$B:$XZ,MATCH(Calculations!R$9,HaverPull!$B:$B,0),MATCH(Calculations!$B26,HaverPull!$B$1:$XZ$1,0))</f>
        <v>313.7</v>
      </c>
      <c r="S26">
        <f>INDEX(HaverPull!$B:$XZ,MATCH(Calculations!S$9,HaverPull!$B:$B,0),MATCH(Calculations!$B26,HaverPull!$B$1:$XZ$1,0))</f>
        <v>326.10000000000002</v>
      </c>
      <c r="T26">
        <f>INDEX(HaverPull!$B:$XZ,MATCH(Calculations!T$9,HaverPull!$B:$B,0),MATCH(Calculations!$B26,HaverPull!$B$1:$XZ$1,0))</f>
        <v>337.3</v>
      </c>
      <c r="U26">
        <f>INDEX(HaverPull!$B:$XZ,MATCH(Calculations!U$9,HaverPull!$B:$B,0),MATCH(Calculations!$B26,HaverPull!$B$1:$XZ$1,0))</f>
        <v>348.3</v>
      </c>
      <c r="V26">
        <f>INDEX(HaverPull!$B:$XZ,MATCH(Calculations!V$9,HaverPull!$B:$B,0),MATCH(Calculations!$B26,HaverPull!$B$1:$XZ$1,0))</f>
        <v>360.8</v>
      </c>
      <c r="W26">
        <f>INDEX(HaverPull!$B:$XZ,MATCH(Calculations!W$9,HaverPull!$B:$B,0),MATCH(Calculations!$B26,HaverPull!$B$1:$XZ$1,0))</f>
        <v>371.7</v>
      </c>
      <c r="X26">
        <f>INDEX(HaverPull!$B:$XZ,MATCH(Calculations!X$9,HaverPull!$B:$B,0),MATCH(Calculations!$B26,HaverPull!$B$1:$XZ$1,0))</f>
        <v>375.8</v>
      </c>
      <c r="Y26">
        <f>INDEX(HaverPull!$B:$XZ,MATCH(Calculations!Y$9,HaverPull!$B:$B,0),MATCH(Calculations!$B26,HaverPull!$B$1:$XZ$1,0))</f>
        <v>387</v>
      </c>
      <c r="Z26">
        <f>INDEX(HaverPull!$B:$XZ,MATCH(Calculations!Z$9,HaverPull!$B:$B,0),MATCH(Calculations!$B26,HaverPull!$B$1:$XZ$1,0))</f>
        <v>397.3</v>
      </c>
      <c r="AA26">
        <f>INDEX(HaverPull!$B:$XZ,MATCH(Calculations!AA$9,HaverPull!$B:$B,0),MATCH(Calculations!$B26,HaverPull!$B$1:$XZ$1,0))</f>
        <v>402.9</v>
      </c>
      <c r="AB26">
        <f>INDEX(HaverPull!$B:$XZ,MATCH(Calculations!AB$9,HaverPull!$B:$B,0),MATCH(Calculations!$B26,HaverPull!$B$1:$XZ$1,0))</f>
        <v>403.2</v>
      </c>
      <c r="AC26">
        <f>INDEX(HaverPull!$B:$XZ,MATCH(Calculations!AC$9,HaverPull!$B:$B,0),MATCH(Calculations!$B26,HaverPull!$B$1:$XZ$1,0))</f>
        <v>404.9</v>
      </c>
      <c r="AD26">
        <f>INDEX(HaverPull!$B:$XZ,MATCH(Calculations!AD$9,HaverPull!$B:$B,0),MATCH(Calculations!$B26,HaverPull!$B$1:$XZ$1,0))</f>
        <v>412.3</v>
      </c>
      <c r="AE26">
        <f>INDEX(HaverPull!$B:$XZ,MATCH(Calculations!AE$9,HaverPull!$B:$B,0),MATCH(Calculations!$B26,HaverPull!$B$1:$XZ$1,0))</f>
        <v>422.7</v>
      </c>
      <c r="AF26">
        <f>INDEX(HaverPull!$B:$XZ,MATCH(Calculations!AF$9,HaverPull!$B:$B,0),MATCH(Calculations!$B26,HaverPull!$B$1:$XZ$1,0))</f>
        <v>433.1</v>
      </c>
      <c r="AG26">
        <f>INDEX(HaverPull!$B:$XZ,MATCH(Calculations!AG$9,HaverPull!$B:$B,0),MATCH(Calculations!$B26,HaverPull!$B$1:$XZ$1,0))</f>
        <v>439.1</v>
      </c>
      <c r="AH26">
        <f>INDEX(HaverPull!$B:$XZ,MATCH(Calculations!AH$9,HaverPull!$B:$B,0),MATCH(Calculations!$B26,HaverPull!$B$1:$XZ$1,0))</f>
        <v>448.1</v>
      </c>
      <c r="AI26">
        <f>INDEX(HaverPull!$B:$XZ,MATCH(Calculations!AI$9,HaverPull!$B:$B,0),MATCH(Calculations!$B26,HaverPull!$B$1:$XZ$1,0))</f>
        <v>454.8</v>
      </c>
      <c r="AJ26">
        <f>INDEX(HaverPull!$B:$XZ,MATCH(Calculations!AJ$9,HaverPull!$B:$B,0),MATCH(Calculations!$B26,HaverPull!$B$1:$XZ$1,0))</f>
        <v>473.3</v>
      </c>
      <c r="AK26">
        <f>INDEX(HaverPull!$B:$XZ,MATCH(Calculations!AK$9,HaverPull!$B:$B,0),MATCH(Calculations!$B26,HaverPull!$B$1:$XZ$1,0))</f>
        <v>484</v>
      </c>
      <c r="AL26">
        <f>INDEX(HaverPull!$B:$XZ,MATCH(Calculations!AL$9,HaverPull!$B:$B,0),MATCH(Calculations!$B26,HaverPull!$B$1:$XZ$1,0))</f>
        <v>497.4</v>
      </c>
      <c r="AM26">
        <f>INDEX(HaverPull!$B:$XZ,MATCH(Calculations!AM$9,HaverPull!$B:$B,0),MATCH(Calculations!$B26,HaverPull!$B$1:$XZ$1,0))</f>
        <v>502.9</v>
      </c>
      <c r="AN26">
        <f>INDEX(HaverPull!$B:$XZ,MATCH(Calculations!AN$9,HaverPull!$B:$B,0),MATCH(Calculations!$B26,HaverPull!$B$1:$XZ$1,0))</f>
        <v>517.29999999999995</v>
      </c>
      <c r="AO26">
        <f>INDEX(HaverPull!$B:$XZ,MATCH(Calculations!AO$9,HaverPull!$B:$B,0),MATCH(Calculations!$B26,HaverPull!$B$1:$XZ$1,0))</f>
        <v>531.79999999999995</v>
      </c>
      <c r="AP26">
        <f>INDEX(HaverPull!$B:$XZ,MATCH(Calculations!AP$9,HaverPull!$B:$B,0),MATCH(Calculations!$B26,HaverPull!$B$1:$XZ$1,0))</f>
        <v>550.20000000000005</v>
      </c>
      <c r="AQ26">
        <f>INDEX(HaverPull!$B:$XZ,MATCH(Calculations!AQ$9,HaverPull!$B:$B,0),MATCH(Calculations!$B26,HaverPull!$B$1:$XZ$1,0))</f>
        <v>571.20000000000005</v>
      </c>
      <c r="AR26">
        <f>INDEX(HaverPull!$B:$XZ,MATCH(Calculations!AR$9,HaverPull!$B:$B,0),MATCH(Calculations!$B26,HaverPull!$B$1:$XZ$1,0))</f>
        <v>586.9</v>
      </c>
      <c r="AS26">
        <f>INDEX(HaverPull!$B:$XZ,MATCH(Calculations!AS$9,HaverPull!$B:$B,0),MATCH(Calculations!$B26,HaverPull!$B$1:$XZ$1,0))</f>
        <v>591.79999999999995</v>
      </c>
      <c r="AT26">
        <f>INDEX(HaverPull!$B:$XZ,MATCH(Calculations!AT$9,HaverPull!$B:$B,0),MATCH(Calculations!$B26,HaverPull!$B$1:$XZ$1,0))</f>
        <v>613.4</v>
      </c>
      <c r="AU26">
        <f>INDEX(HaverPull!$B:$XZ,MATCH(Calculations!AU$9,HaverPull!$B:$B,0),MATCH(Calculations!$B26,HaverPull!$B$1:$XZ$1,0))</f>
        <v>636</v>
      </c>
      <c r="AV26">
        <f>INDEX(HaverPull!$B:$XZ,MATCH(Calculations!AV$9,HaverPull!$B:$B,0),MATCH(Calculations!$B26,HaverPull!$B$1:$XZ$1,0))</f>
        <v>649</v>
      </c>
      <c r="AW26">
        <f>INDEX(HaverPull!$B:$XZ,MATCH(Calculations!AW$9,HaverPull!$B:$B,0),MATCH(Calculations!$B26,HaverPull!$B$1:$XZ$1,0))</f>
        <v>655.20000000000005</v>
      </c>
      <c r="AX26">
        <f>INDEX(HaverPull!$B:$XZ,MATCH(Calculations!AX$9,HaverPull!$B:$B,0),MATCH(Calculations!$B26,HaverPull!$B$1:$XZ$1,0))</f>
        <v>678.8</v>
      </c>
      <c r="AY26">
        <f>INDEX(HaverPull!$B:$XZ,MATCH(Calculations!AY$9,HaverPull!$B:$B,0),MATCH(Calculations!$B26,HaverPull!$B$1:$XZ$1,0))</f>
        <v>687.4</v>
      </c>
      <c r="AZ26">
        <f>INDEX(HaverPull!$B:$XZ,MATCH(Calculations!AZ$9,HaverPull!$B:$B,0),MATCH(Calculations!$B26,HaverPull!$B$1:$XZ$1,0))</f>
        <v>701</v>
      </c>
      <c r="BA26">
        <f>INDEX(HaverPull!$B:$XZ,MATCH(Calculations!BA$9,HaverPull!$B:$B,0),MATCH(Calculations!$B26,HaverPull!$B$1:$XZ$1,0))</f>
        <v>714.5</v>
      </c>
      <c r="BB26">
        <f>INDEX(HaverPull!$B:$XZ,MATCH(Calculations!BB$9,HaverPull!$B:$B,0),MATCH(Calculations!$B26,HaverPull!$B$1:$XZ$1,0))</f>
        <v>737.2</v>
      </c>
      <c r="BC26">
        <f>INDEX(HaverPull!$B:$XZ,MATCH(Calculations!BC$9,HaverPull!$B:$B,0),MATCH(Calculations!$B26,HaverPull!$B$1:$XZ$1,0))</f>
        <v>748.8</v>
      </c>
      <c r="BD26">
        <f>INDEX(HaverPull!$B:$XZ,MATCH(Calculations!BD$9,HaverPull!$B:$B,0),MATCH(Calculations!$B26,HaverPull!$B$1:$XZ$1,0))</f>
        <v>761</v>
      </c>
      <c r="BE26">
        <f>INDEX(HaverPull!$B:$XZ,MATCH(Calculations!BE$9,HaverPull!$B:$B,0),MATCH(Calculations!$B26,HaverPull!$B$1:$XZ$1,0))</f>
        <v>780.9</v>
      </c>
      <c r="BF26">
        <f>INDEX(HaverPull!$B:$XZ,MATCH(Calculations!BF$9,HaverPull!$B:$B,0),MATCH(Calculations!$B26,HaverPull!$B$1:$XZ$1,0))</f>
        <v>772.3</v>
      </c>
      <c r="BG26">
        <f>INDEX(HaverPull!$B:$XZ,MATCH(Calculations!BG$9,HaverPull!$B:$B,0),MATCH(Calculations!$B26,HaverPull!$B$1:$XZ$1,0))</f>
        <v>794.2</v>
      </c>
      <c r="BH26">
        <f>INDEX(HaverPull!$B:$XZ,MATCH(Calculations!BH$9,HaverPull!$B:$B,0),MATCH(Calculations!$B26,HaverPull!$B$1:$XZ$1,0))</f>
        <v>819.2</v>
      </c>
      <c r="BI26">
        <f>INDEX(HaverPull!$B:$XZ,MATCH(Calculations!BI$9,HaverPull!$B:$B,0),MATCH(Calculations!$B26,HaverPull!$B$1:$XZ$1,0))</f>
        <v>832.7</v>
      </c>
      <c r="BJ26">
        <f>INDEX(HaverPull!$B:$XZ,MATCH(Calculations!BJ$9,HaverPull!$B:$B,0),MATCH(Calculations!$B26,HaverPull!$B$1:$XZ$1,0))</f>
        <v>854.7</v>
      </c>
      <c r="BK26">
        <f>INDEX(HaverPull!$B:$XZ,MATCH(Calculations!BK$9,HaverPull!$B:$B,0),MATCH(Calculations!$B26,HaverPull!$B$1:$XZ$1,0))</f>
        <v>874.5</v>
      </c>
      <c r="BL26">
        <f>INDEX(HaverPull!$B:$XZ,MATCH(Calculations!BL$9,HaverPull!$B:$B,0),MATCH(Calculations!$B26,HaverPull!$B$1:$XZ$1,0))</f>
        <v>898.5</v>
      </c>
      <c r="BM26">
        <f>INDEX(HaverPull!$B:$XZ,MATCH(Calculations!BM$9,HaverPull!$B:$B,0),MATCH(Calculations!$B26,HaverPull!$B$1:$XZ$1,0))</f>
        <v>924.6</v>
      </c>
      <c r="BN26">
        <f>INDEX(HaverPull!$B:$XZ,MATCH(Calculations!BN$9,HaverPull!$B:$B,0),MATCH(Calculations!$B26,HaverPull!$B$1:$XZ$1,0))</f>
        <v>936.1</v>
      </c>
      <c r="BO26">
        <f>INDEX(HaverPull!$B:$XZ,MATCH(Calculations!BO$9,HaverPull!$B:$B,0),MATCH(Calculations!$B26,HaverPull!$B$1:$XZ$1,0))</f>
        <v>944.2</v>
      </c>
      <c r="BP26">
        <f>INDEX(HaverPull!$B:$XZ,MATCH(Calculations!BP$9,HaverPull!$B:$B,0),MATCH(Calculations!$B26,HaverPull!$B$1:$XZ$1,0))</f>
        <v>965.8</v>
      </c>
      <c r="BQ26">
        <f>INDEX(HaverPull!$B:$XZ,MATCH(Calculations!BQ$9,HaverPull!$B:$B,0),MATCH(Calculations!$B26,HaverPull!$B$1:$XZ$1,0))</f>
        <v>993</v>
      </c>
      <c r="BR26">
        <f>INDEX(HaverPull!$B:$XZ,MATCH(Calculations!BR$9,HaverPull!$B:$B,0),MATCH(Calculations!$B26,HaverPull!$B$1:$XZ$1,0))</f>
        <v>994.8</v>
      </c>
      <c r="BS26">
        <f>INDEX(HaverPull!$B:$XZ,MATCH(Calculations!BS$9,HaverPull!$B:$B,0),MATCH(Calculations!$B26,HaverPull!$B$1:$XZ$1,0))</f>
        <v>1008</v>
      </c>
      <c r="BT26">
        <f>INDEX(HaverPull!$B:$XZ,MATCH(Calculations!BT$9,HaverPull!$B:$B,0),MATCH(Calculations!$B26,HaverPull!$B$1:$XZ$1,0))</f>
        <v>1025</v>
      </c>
      <c r="BU26">
        <f>INDEX(HaverPull!$B:$XZ,MATCH(Calculations!BU$9,HaverPull!$B:$B,0),MATCH(Calculations!$B26,HaverPull!$B$1:$XZ$1,0))</f>
        <v>1036</v>
      </c>
      <c r="BV26">
        <f>INDEX(HaverPull!$B:$XZ,MATCH(Calculations!BV$9,HaverPull!$B:$B,0),MATCH(Calculations!$B26,HaverPull!$B$1:$XZ$1,0))</f>
        <v>1054</v>
      </c>
      <c r="BW26">
        <f>INDEX(HaverPull!$B:$XZ,MATCH(Calculations!BW$9,HaverPull!$B:$B,0),MATCH(Calculations!$B26,HaverPull!$B$1:$XZ$1,0))</f>
        <v>1057</v>
      </c>
      <c r="BX26">
        <f>INDEX(HaverPull!$B:$XZ,MATCH(Calculations!BX$9,HaverPull!$B:$B,0),MATCH(Calculations!$B26,HaverPull!$B$1:$XZ$1,0))</f>
        <v>1070.8</v>
      </c>
      <c r="BY26">
        <f>INDEX(HaverPull!$B:$XZ,MATCH(Calculations!BY$9,HaverPull!$B:$B,0),MATCH(Calculations!$B26,HaverPull!$B$1:$XZ$1,0))</f>
        <v>1078.4000000000001</v>
      </c>
      <c r="BZ26">
        <f>INDEX(HaverPull!$B:$XZ,MATCH(Calculations!BZ$9,HaverPull!$B:$B,0),MATCH(Calculations!$B26,HaverPull!$B$1:$XZ$1,0))</f>
        <v>1106.4000000000001</v>
      </c>
      <c r="CA26">
        <f>INDEX(HaverPull!$B:$XZ,MATCH(Calculations!CA$9,HaverPull!$B:$B,0),MATCH(Calculations!$B26,HaverPull!$B$1:$XZ$1,0))</f>
        <v>1116.9000000000001</v>
      </c>
      <c r="CB26">
        <f>INDEX(HaverPull!$B:$XZ,MATCH(Calculations!CB$9,HaverPull!$B:$B,0),MATCH(Calculations!$B26,HaverPull!$B$1:$XZ$1,0))</f>
        <v>1146.0999999999999</v>
      </c>
      <c r="CC26">
        <f>INDEX(HaverPull!$B:$XZ,MATCH(Calculations!CC$9,HaverPull!$B:$B,0),MATCH(Calculations!$B26,HaverPull!$B$1:$XZ$1,0))</f>
        <v>1164.5999999999999</v>
      </c>
      <c r="CD26">
        <f>INDEX(HaverPull!$B:$XZ,MATCH(Calculations!CD$9,HaverPull!$B:$B,0),MATCH(Calculations!$B26,HaverPull!$B$1:$XZ$1,0))</f>
        <v>1180.2</v>
      </c>
      <c r="CE26">
        <f>INDEX(HaverPull!$B:$XZ,MATCH(Calculations!CE$9,HaverPull!$B:$B,0),MATCH(Calculations!$B26,HaverPull!$B$1:$XZ$1,0))</f>
        <v>1214</v>
      </c>
      <c r="CF26">
        <f>INDEX(HaverPull!$B:$XZ,MATCH(Calculations!CF$9,HaverPull!$B:$B,0),MATCH(Calculations!$B26,HaverPull!$B$1:$XZ$1,0))</f>
        <v>1228.5999999999999</v>
      </c>
      <c r="CG26">
        <f>INDEX(HaverPull!$B:$XZ,MATCH(Calculations!CG$9,HaverPull!$B:$B,0),MATCH(Calculations!$B26,HaverPull!$B$1:$XZ$1,0))</f>
        <v>1240.4000000000001</v>
      </c>
      <c r="CH26">
        <f>INDEX(HaverPull!$B:$XZ,MATCH(Calculations!CH$9,HaverPull!$B:$B,0),MATCH(Calculations!$B26,HaverPull!$B$1:$XZ$1,0))</f>
        <v>1270.4000000000001</v>
      </c>
      <c r="CI26">
        <f>INDEX(HaverPull!$B:$XZ,MATCH(Calculations!CI$9,HaverPull!$B:$B,0),MATCH(Calculations!$B26,HaverPull!$B$1:$XZ$1,0))</f>
        <v>1287.2</v>
      </c>
      <c r="CJ26">
        <f>INDEX(HaverPull!$B:$XZ,MATCH(Calculations!CJ$9,HaverPull!$B:$B,0),MATCH(Calculations!$B26,HaverPull!$B$1:$XZ$1,0))</f>
        <v>1296.5999999999999</v>
      </c>
      <c r="CK26">
        <f>INDEX(HaverPull!$B:$XZ,MATCH(Calculations!CK$9,HaverPull!$B:$B,0),MATCH(Calculations!$B26,HaverPull!$B$1:$XZ$1,0))</f>
        <v>1302.4000000000001</v>
      </c>
      <c r="CL26">
        <f>INDEX(HaverPull!$B:$XZ,MATCH(Calculations!CL$9,HaverPull!$B:$B,0),MATCH(Calculations!$B26,HaverPull!$B$1:$XZ$1,0))</f>
        <v>1306.5</v>
      </c>
      <c r="CM26">
        <f>INDEX(HaverPull!$B:$XZ,MATCH(Calculations!CM$9,HaverPull!$B:$B,0),MATCH(Calculations!$B26,HaverPull!$B$1:$XZ$1,0))</f>
        <v>1326.9</v>
      </c>
      <c r="CN26">
        <f>INDEX(HaverPull!$B:$XZ,MATCH(Calculations!CN$9,HaverPull!$B:$B,0),MATCH(Calculations!$B26,HaverPull!$B$1:$XZ$1,0))</f>
        <v>1338.7</v>
      </c>
      <c r="CO26">
        <f>INDEX(HaverPull!$B:$XZ,MATCH(Calculations!CO$9,HaverPull!$B:$B,0),MATCH(Calculations!$B26,HaverPull!$B$1:$XZ$1,0))</f>
        <v>1355.4</v>
      </c>
      <c r="CP26">
        <f>INDEX(HaverPull!$B:$XZ,MATCH(Calculations!CP$9,HaverPull!$B:$B,0),MATCH(Calculations!$B26,HaverPull!$B$1:$XZ$1,0))</f>
        <v>1360.5</v>
      </c>
      <c r="CQ26">
        <f>INDEX(HaverPull!$B:$XZ,MATCH(Calculations!CQ$9,HaverPull!$B:$B,0),MATCH(Calculations!$B26,HaverPull!$B$1:$XZ$1,0))</f>
        <v>1351.5</v>
      </c>
      <c r="CR26">
        <f>INDEX(HaverPull!$B:$XZ,MATCH(Calculations!CR$9,HaverPull!$B:$B,0),MATCH(Calculations!$B26,HaverPull!$B$1:$XZ$1,0))</f>
        <v>1360.9</v>
      </c>
      <c r="CS26">
        <f>INDEX(HaverPull!$B:$XZ,MATCH(Calculations!CS$9,HaverPull!$B:$B,0),MATCH(Calculations!$B26,HaverPull!$B$1:$XZ$1,0))</f>
        <v>1370.6</v>
      </c>
      <c r="CT26">
        <f>INDEX(HaverPull!$B:$XZ,MATCH(Calculations!CT$9,HaverPull!$B:$B,0),MATCH(Calculations!$B26,HaverPull!$B$1:$XZ$1,0))</f>
        <v>1381.3</v>
      </c>
      <c r="CU26">
        <f>INDEX(HaverPull!$B:$XZ,MATCH(Calculations!CU$9,HaverPull!$B:$B,0),MATCH(Calculations!$B26,HaverPull!$B$1:$XZ$1,0))</f>
        <v>1373.9</v>
      </c>
      <c r="CV26">
        <f>INDEX(HaverPull!$B:$XZ,MATCH(Calculations!CV$9,HaverPull!$B:$B,0),MATCH(Calculations!$B26,HaverPull!$B$1:$XZ$1,0))</f>
        <v>1392.4</v>
      </c>
      <c r="CW26">
        <f>INDEX(HaverPull!$B:$XZ,MATCH(Calculations!CW$9,HaverPull!$B:$B,0),MATCH(Calculations!$B26,HaverPull!$B$1:$XZ$1,0))</f>
        <v>1424.4</v>
      </c>
      <c r="CX26">
        <f>INDEX(HaverPull!$B:$XZ,MATCH(Calculations!CX$9,HaverPull!$B:$B,0),MATCH(Calculations!$B26,HaverPull!$B$1:$XZ$1,0))</f>
        <v>1424.2</v>
      </c>
      <c r="CY26">
        <f>INDEX(HaverPull!$B:$XZ,MATCH(Calculations!CY$9,HaverPull!$B:$B,0),MATCH(Calculations!$B26,HaverPull!$B$1:$XZ$1,0))</f>
        <v>1440</v>
      </c>
      <c r="CZ26">
        <f>INDEX(HaverPull!$B:$XZ,MATCH(Calculations!CZ$9,HaverPull!$B:$B,0),MATCH(Calculations!$B26,HaverPull!$B$1:$XZ$1,0))</f>
        <v>1455.6</v>
      </c>
      <c r="DA26">
        <f>INDEX(HaverPull!$B:$XZ,MATCH(Calculations!DA$9,HaverPull!$B:$B,0),MATCH(Calculations!$B26,HaverPull!$B$1:$XZ$1,0))</f>
        <v>1457.3</v>
      </c>
      <c r="DB26">
        <f>INDEX(HaverPull!$B:$XZ,MATCH(Calculations!DB$9,HaverPull!$B:$B,0),MATCH(Calculations!$B26,HaverPull!$B$1:$XZ$1,0))</f>
        <v>1455.7</v>
      </c>
      <c r="DC26">
        <f>INDEX(HaverPull!$B:$XZ,MATCH(Calculations!DC$9,HaverPull!$B:$B,0),MATCH(Calculations!$B26,HaverPull!$B$1:$XZ$1,0))</f>
        <v>1472.9</v>
      </c>
      <c r="DD26">
        <f>INDEX(HaverPull!$B:$XZ,MATCH(Calculations!DD$9,HaverPull!$B:$B,0),MATCH(Calculations!$B26,HaverPull!$B$1:$XZ$1,0))</f>
        <v>1492.5</v>
      </c>
      <c r="DE26">
        <f>INDEX(HaverPull!$B:$XZ,MATCH(Calculations!DE$9,HaverPull!$B:$B,0),MATCH(Calculations!$B26,HaverPull!$B$1:$XZ$1,0))</f>
        <v>1500.5</v>
      </c>
      <c r="DF26">
        <f>INDEX(HaverPull!$B:$XZ,MATCH(Calculations!DF$9,HaverPull!$B:$B,0),MATCH(Calculations!$B26,HaverPull!$B$1:$XZ$1,0))</f>
        <v>1519.8</v>
      </c>
      <c r="DG26">
        <f>INDEX(HaverPull!$B:$XZ,MATCH(Calculations!DG$9,HaverPull!$B:$B,0),MATCH(Calculations!$B26,HaverPull!$B$1:$XZ$1,0))</f>
        <v>1532.2</v>
      </c>
      <c r="DH26">
        <f>INDEX(HaverPull!$B:$XZ,MATCH(Calculations!DH$9,HaverPull!$B:$B,0),MATCH(Calculations!$B26,HaverPull!$B$1:$XZ$1,0))</f>
        <v>1552.2</v>
      </c>
      <c r="DI26">
        <f>INDEX(HaverPull!$B:$XZ,MATCH(Calculations!DI$9,HaverPull!$B:$B,0),MATCH(Calculations!$B26,HaverPull!$B$1:$XZ$1,0))</f>
        <v>1559.8</v>
      </c>
      <c r="DJ26">
        <f>INDEX(HaverPull!$B:$XZ,MATCH(Calculations!DJ$9,HaverPull!$B:$B,0),MATCH(Calculations!$B26,HaverPull!$B$1:$XZ$1,0))</f>
        <v>1572.4</v>
      </c>
      <c r="DK26">
        <f>INDEX(HaverPull!$B:$XZ,MATCH(Calculations!DK$9,HaverPull!$B:$B,0),MATCH(Calculations!$B26,HaverPull!$B$1:$XZ$1,0))</f>
        <v>1566.7</v>
      </c>
      <c r="DL26">
        <f>INDEX(HaverPull!$B:$XZ,MATCH(Calculations!DL$9,HaverPull!$B:$B,0),MATCH(Calculations!$B26,HaverPull!$B$1:$XZ$1,0))</f>
        <v>1604.4</v>
      </c>
      <c r="DM26">
        <f>INDEX(HaverPull!$B:$XZ,MATCH(Calculations!DM$9,HaverPull!$B:$B,0),MATCH(Calculations!$B26,HaverPull!$B$1:$XZ$1,0))</f>
        <v>1628.6</v>
      </c>
      <c r="DN26">
        <f>INDEX(HaverPull!$B:$XZ,MATCH(Calculations!DN$9,HaverPull!$B:$B,0),MATCH(Calculations!$B26,HaverPull!$B$1:$XZ$1,0))</f>
        <v>1654.3</v>
      </c>
      <c r="DO26">
        <f>INDEX(HaverPull!$B:$XZ,MATCH(Calculations!DO$9,HaverPull!$B:$B,0),MATCH(Calculations!$B26,HaverPull!$B$1:$XZ$1,0))</f>
        <v>1676</v>
      </c>
      <c r="DP26">
        <f>INDEX(HaverPull!$B:$XZ,MATCH(Calculations!DP$9,HaverPull!$B:$B,0),MATCH(Calculations!$B26,HaverPull!$B$1:$XZ$1,0))</f>
        <v>1703.7</v>
      </c>
      <c r="DQ26">
        <f>INDEX(HaverPull!$B:$XZ,MATCH(Calculations!DQ$9,HaverPull!$B:$B,0),MATCH(Calculations!$B26,HaverPull!$B$1:$XZ$1,0))</f>
        <v>1740.2</v>
      </c>
      <c r="DR26">
        <f>INDEX(HaverPull!$B:$XZ,MATCH(Calculations!DR$9,HaverPull!$B:$B,0),MATCH(Calculations!$B26,HaverPull!$B$1:$XZ$1,0))</f>
        <v>1784.2</v>
      </c>
      <c r="DS26">
        <f>INDEX(HaverPull!$B:$XZ,MATCH(Calculations!DS$9,HaverPull!$B:$B,0),MATCH(Calculations!$B26,HaverPull!$B$1:$XZ$1,0))</f>
        <v>1795.1</v>
      </c>
      <c r="DT26">
        <f>INDEX(HaverPull!$B:$XZ,MATCH(Calculations!DT$9,HaverPull!$B:$B,0),MATCH(Calculations!$B26,HaverPull!$B$1:$XZ$1,0))</f>
        <v>1828.9</v>
      </c>
      <c r="DU26">
        <f>INDEX(HaverPull!$B:$XZ,MATCH(Calculations!DU$9,HaverPull!$B:$B,0),MATCH(Calculations!$B26,HaverPull!$B$1:$XZ$1,0))</f>
        <v>1845</v>
      </c>
      <c r="DV26">
        <f>INDEX(HaverPull!$B:$XZ,MATCH(Calculations!DV$9,HaverPull!$B:$B,0),MATCH(Calculations!$B26,HaverPull!$B$1:$XZ$1,0))</f>
        <v>1868.7</v>
      </c>
      <c r="DW26">
        <f>INDEX(HaverPull!$B:$XZ,MATCH(Calculations!DW$9,HaverPull!$B:$B,0),MATCH(Calculations!$B26,HaverPull!$B$1:$XZ$1,0))</f>
        <v>1911.9</v>
      </c>
      <c r="DX26">
        <f>INDEX(HaverPull!$B:$XZ,MATCH(Calculations!DX$9,HaverPull!$B:$B,0),MATCH(Calculations!$B26,HaverPull!$B$1:$XZ$1,0))</f>
        <v>1958.6</v>
      </c>
      <c r="DY26">
        <f>INDEX(HaverPull!$B:$XZ,MATCH(Calculations!DY$9,HaverPull!$B:$B,0),MATCH(Calculations!$B26,HaverPull!$B$1:$XZ$1,0))</f>
        <v>1965.5</v>
      </c>
      <c r="DZ26">
        <f>INDEX(HaverPull!$B:$XZ,MATCH(Calculations!DZ$9,HaverPull!$B:$B,0),MATCH(Calculations!$B26,HaverPull!$B$1:$XZ$1,0))</f>
        <v>1999.1</v>
      </c>
      <c r="EA26">
        <f>INDEX(HaverPull!$B:$XZ,MATCH(Calculations!EA$9,HaverPull!$B:$B,0),MATCH(Calculations!$B26,HaverPull!$B$1:$XZ$1,0))</f>
        <v>2048.3000000000002</v>
      </c>
      <c r="EB26">
        <f>INDEX(HaverPull!$B:$XZ,MATCH(Calculations!EB$9,HaverPull!$B:$B,0),MATCH(Calculations!$B26,HaverPull!$B$1:$XZ$1,0))</f>
        <v>2080.6</v>
      </c>
      <c r="EC26">
        <f>INDEX(HaverPull!$B:$XZ,MATCH(Calculations!EC$9,HaverPull!$B:$B,0),MATCH(Calculations!$B26,HaverPull!$B$1:$XZ$1,0))</f>
        <v>2107.6999999999998</v>
      </c>
      <c r="ED26">
        <f>INDEX(HaverPull!$B:$XZ,MATCH(Calculations!ED$9,HaverPull!$B:$B,0),MATCH(Calculations!$B26,HaverPull!$B$1:$XZ$1,0))</f>
        <v>2143.1</v>
      </c>
      <c r="EE26">
        <f>INDEX(HaverPull!$B:$XZ,MATCH(Calculations!EE$9,HaverPull!$B:$B,0),MATCH(Calculations!$B26,HaverPull!$B$1:$XZ$1,0))</f>
        <v>2178</v>
      </c>
      <c r="EF26">
        <f>INDEX(HaverPull!$B:$XZ,MATCH(Calculations!EF$9,HaverPull!$B:$B,0),MATCH(Calculations!$B26,HaverPull!$B$1:$XZ$1,0))</f>
        <v>2216.9</v>
      </c>
      <c r="EG26">
        <f>INDEX(HaverPull!$B:$XZ,MATCH(Calculations!EG$9,HaverPull!$B:$B,0),MATCH(Calculations!$B26,HaverPull!$B$1:$XZ$1,0))</f>
        <v>2231.1999999999998</v>
      </c>
      <c r="EH26">
        <f>INDEX(HaverPull!$B:$XZ,MATCH(Calculations!EH$9,HaverPull!$B:$B,0),MATCH(Calculations!$B26,HaverPull!$B$1:$XZ$1,0))</f>
        <v>2257.3000000000002</v>
      </c>
      <c r="EI26">
        <f>INDEX(HaverPull!$B:$XZ,MATCH(Calculations!EI$9,HaverPull!$B:$B,0),MATCH(Calculations!$B26,HaverPull!$B$1:$XZ$1,0))</f>
        <v>2303.1</v>
      </c>
      <c r="EJ26">
        <f>INDEX(HaverPull!$B:$XZ,MATCH(Calculations!EJ$9,HaverPull!$B:$B,0),MATCH(Calculations!$B26,HaverPull!$B$1:$XZ$1,0))</f>
        <v>2343.6</v>
      </c>
      <c r="EK26">
        <f>INDEX(HaverPull!$B:$XZ,MATCH(Calculations!EK$9,HaverPull!$B:$B,0),MATCH(Calculations!$B26,HaverPull!$B$1:$XZ$1,0))</f>
        <v>2381.8000000000002</v>
      </c>
      <c r="EL26">
        <f>INDEX(HaverPull!$B:$XZ,MATCH(Calculations!EL$9,HaverPull!$B:$B,0),MATCH(Calculations!$B26,HaverPull!$B$1:$XZ$1,0))</f>
        <v>2401.1999999999998</v>
      </c>
      <c r="EM26">
        <f>INDEX(HaverPull!$B:$XZ,MATCH(Calculations!EM$9,HaverPull!$B:$B,0),MATCH(Calculations!$B26,HaverPull!$B$1:$XZ$1,0))</f>
        <v>2442.1999999999998</v>
      </c>
      <c r="EN26">
        <f>INDEX(HaverPull!$B:$XZ,MATCH(Calculations!EN$9,HaverPull!$B:$B,0),MATCH(Calculations!$B26,HaverPull!$B$1:$XZ$1,0))</f>
        <v>2469.6999999999998</v>
      </c>
      <c r="EO26">
        <f>INDEX(HaverPull!$B:$XZ,MATCH(Calculations!EO$9,HaverPull!$B:$B,0),MATCH(Calculations!$B26,HaverPull!$B$1:$XZ$1,0))</f>
        <v>2521.6</v>
      </c>
      <c r="EP26">
        <f>INDEX(HaverPull!$B:$XZ,MATCH(Calculations!EP$9,HaverPull!$B:$B,0),MATCH(Calculations!$B26,HaverPull!$B$1:$XZ$1,0))</f>
        <v>2541.3000000000002</v>
      </c>
      <c r="EQ26">
        <f>INDEX(HaverPull!$B:$XZ,MATCH(Calculations!EQ$9,HaverPull!$B:$B,0),MATCH(Calculations!$B26,HaverPull!$B$1:$XZ$1,0))</f>
        <v>2592.1999999999998</v>
      </c>
      <c r="ER26">
        <f>INDEX(HaverPull!$B:$XZ,MATCH(Calculations!ER$9,HaverPull!$B:$B,0),MATCH(Calculations!$B26,HaverPull!$B$1:$XZ$1,0))</f>
        <v>2630.7</v>
      </c>
      <c r="ES26">
        <f>INDEX(HaverPull!$B:$XZ,MATCH(Calculations!ES$9,HaverPull!$B:$B,0),MATCH(Calculations!$B26,HaverPull!$B$1:$XZ$1,0))</f>
        <v>2655.4</v>
      </c>
      <c r="ET26">
        <f>INDEX(HaverPull!$B:$XZ,MATCH(Calculations!ET$9,HaverPull!$B:$B,0),MATCH(Calculations!$B26,HaverPull!$B$1:$XZ$1,0))</f>
        <v>2690.6</v>
      </c>
      <c r="EU26">
        <f>INDEX(HaverPull!$B:$XZ,MATCH(Calculations!EU$9,HaverPull!$B:$B,0),MATCH(Calculations!$B26,HaverPull!$B$1:$XZ$1,0))</f>
        <v>2735.6</v>
      </c>
      <c r="EV26">
        <f>INDEX(HaverPull!$B:$XZ,MATCH(Calculations!EV$9,HaverPull!$B:$B,0),MATCH(Calculations!$B26,HaverPull!$B$1:$XZ$1,0))</f>
        <v>2782.5</v>
      </c>
      <c r="EW26">
        <f>INDEX(HaverPull!$B:$XZ,MATCH(Calculations!EW$9,HaverPull!$B:$B,0),MATCH(Calculations!$B26,HaverPull!$B$1:$XZ$1,0))</f>
        <v>2824.3</v>
      </c>
      <c r="EX26">
        <f>INDEX(HaverPull!$B:$XZ,MATCH(Calculations!EX$9,HaverPull!$B:$B,0),MATCH(Calculations!$B26,HaverPull!$B$1:$XZ$1,0))</f>
        <v>2865.3</v>
      </c>
      <c r="EY26">
        <f>INDEX(HaverPull!$B:$XZ,MATCH(Calculations!EY$9,HaverPull!$B:$B,0),MATCH(Calculations!$B26,HaverPull!$B$1:$XZ$1,0))</f>
        <v>2923.8</v>
      </c>
      <c r="EZ26">
        <f>INDEX(HaverPull!$B:$XZ,MATCH(Calculations!EZ$9,HaverPull!$B:$B,0),MATCH(Calculations!$B26,HaverPull!$B$1:$XZ$1,0))</f>
        <v>2983.4</v>
      </c>
      <c r="FA26">
        <f>INDEX(HaverPull!$B:$XZ,MATCH(Calculations!FA$9,HaverPull!$B:$B,0),MATCH(Calculations!$B26,HaverPull!$B$1:$XZ$1,0))</f>
        <v>3055.9</v>
      </c>
      <c r="FB26">
        <f>INDEX(HaverPull!$B:$XZ,MATCH(Calculations!FB$9,HaverPull!$B:$B,0),MATCH(Calculations!$B26,HaverPull!$B$1:$XZ$1,0))</f>
        <v>3049.7</v>
      </c>
      <c r="FC26">
        <f>INDEX(HaverPull!$B:$XZ,MATCH(Calculations!FC$9,HaverPull!$B:$B,0),MATCH(Calculations!$B26,HaverPull!$B$1:$XZ$1,0))</f>
        <v>3035.4</v>
      </c>
      <c r="FD26">
        <f>INDEX(HaverPull!$B:$XZ,MATCH(Calculations!FD$9,HaverPull!$B:$B,0),MATCH(Calculations!$B26,HaverPull!$B$1:$XZ$1,0))</f>
        <v>3086.5</v>
      </c>
      <c r="FE26">
        <f>INDEX(HaverPull!$B:$XZ,MATCH(Calculations!FE$9,HaverPull!$B:$B,0),MATCH(Calculations!$B26,HaverPull!$B$1:$XZ$1,0))</f>
        <v>3112.5</v>
      </c>
      <c r="FF26">
        <f>INDEX(HaverPull!$B:$XZ,MATCH(Calculations!FF$9,HaverPull!$B:$B,0),MATCH(Calculations!$B26,HaverPull!$B$1:$XZ$1,0))</f>
        <v>3122</v>
      </c>
      <c r="FG26">
        <f>INDEX(HaverPull!$B:$XZ,MATCH(Calculations!FG$9,HaverPull!$B:$B,0),MATCH(Calculations!$B26,HaverPull!$B$1:$XZ$1,0))</f>
        <v>3135.7</v>
      </c>
      <c r="FH26">
        <f>INDEX(HaverPull!$B:$XZ,MATCH(Calculations!FH$9,HaverPull!$B:$B,0),MATCH(Calculations!$B26,HaverPull!$B$1:$XZ$1,0))</f>
        <v>3181.5</v>
      </c>
      <c r="FI26">
        <f>INDEX(HaverPull!$B:$XZ,MATCH(Calculations!FI$9,HaverPull!$B:$B,0),MATCH(Calculations!$B26,HaverPull!$B$1:$XZ$1,0))</f>
        <v>3194.7</v>
      </c>
      <c r="FJ26">
        <f>INDEX(HaverPull!$B:$XZ,MATCH(Calculations!FJ$9,HaverPull!$B:$B,0),MATCH(Calculations!$B26,HaverPull!$B$1:$XZ$1,0))</f>
        <v>3184.2</v>
      </c>
      <c r="FK26">
        <f>INDEX(HaverPull!$B:$XZ,MATCH(Calculations!FK$9,HaverPull!$B:$B,0),MATCH(Calculations!$B26,HaverPull!$B$1:$XZ$1,0))</f>
        <v>3153.8</v>
      </c>
      <c r="FL26">
        <f>INDEX(HaverPull!$B:$XZ,MATCH(Calculations!FL$9,HaverPull!$B:$B,0),MATCH(Calculations!$B26,HaverPull!$B$1:$XZ$1,0))</f>
        <v>3183.8</v>
      </c>
      <c r="FM26">
        <f>INDEX(HaverPull!$B:$XZ,MATCH(Calculations!FM$9,HaverPull!$B:$B,0),MATCH(Calculations!$B26,HaverPull!$B$1:$XZ$1,0))</f>
        <v>3176.8</v>
      </c>
      <c r="FN26">
        <f>INDEX(HaverPull!$B:$XZ,MATCH(Calculations!FN$9,HaverPull!$B:$B,0),MATCH(Calculations!$B26,HaverPull!$B$1:$XZ$1,0))</f>
        <v>3160.4</v>
      </c>
      <c r="FO26">
        <f>INDEX(HaverPull!$B:$XZ,MATCH(Calculations!FO$9,HaverPull!$B:$B,0),MATCH(Calculations!$B26,HaverPull!$B$1:$XZ$1,0))</f>
        <v>3171.6</v>
      </c>
      <c r="FP26">
        <f>INDEX(HaverPull!$B:$XZ,MATCH(Calculations!FP$9,HaverPull!$B:$B,0),MATCH(Calculations!$B26,HaverPull!$B$1:$XZ$1,0))</f>
        <v>3159.6</v>
      </c>
      <c r="FQ26">
        <f>INDEX(HaverPull!$B:$XZ,MATCH(Calculations!FQ$9,HaverPull!$B:$B,0),MATCH(Calculations!$B26,HaverPull!$B$1:$XZ$1,0))</f>
        <v>3159.6</v>
      </c>
      <c r="FR26">
        <f>INDEX(HaverPull!$B:$XZ,MATCH(Calculations!FR$9,HaverPull!$B:$B,0),MATCH(Calculations!$B26,HaverPull!$B$1:$XZ$1,0))</f>
        <v>3143.5</v>
      </c>
      <c r="FS26">
        <f>INDEX(HaverPull!$B:$XZ,MATCH(Calculations!FS$9,HaverPull!$B:$B,0),MATCH(Calculations!$B26,HaverPull!$B$1:$XZ$1,0))</f>
        <v>3120.7</v>
      </c>
      <c r="FT26">
        <f>INDEX(HaverPull!$B:$XZ,MATCH(Calculations!FT$9,HaverPull!$B:$B,0),MATCH(Calculations!$B26,HaverPull!$B$1:$XZ$1,0))</f>
        <v>3113.4</v>
      </c>
      <c r="FU26">
        <f>INDEX(HaverPull!$B:$XZ,MATCH(Calculations!FU$9,HaverPull!$B:$B,0),MATCH(Calculations!$B26,HaverPull!$B$1:$XZ$1,0))</f>
        <v>3112.3</v>
      </c>
      <c r="FV26">
        <f>INDEX(HaverPull!$B:$XZ,MATCH(Calculations!FV$9,HaverPull!$B:$B,0),MATCH(Calculations!$B26,HaverPull!$B$1:$XZ$1,0))</f>
        <v>3117.7</v>
      </c>
      <c r="FW26">
        <f>INDEX(HaverPull!$B:$XZ,MATCH(Calculations!FW$9,HaverPull!$B:$B,0),MATCH(Calculations!$B26,HaverPull!$B$1:$XZ$1,0))</f>
        <v>3126.9</v>
      </c>
      <c r="FX26">
        <f>INDEX(HaverPull!$B:$XZ,MATCH(Calculations!FX$9,HaverPull!$B:$B,0),MATCH(Calculations!$B26,HaverPull!$B$1:$XZ$1,0))</f>
        <v>3146.6</v>
      </c>
      <c r="FY26">
        <f>INDEX(HaverPull!$B:$XZ,MATCH(Calculations!FY$9,HaverPull!$B:$B,0),MATCH(Calculations!$B26,HaverPull!$B$1:$XZ$1,0))</f>
        <v>3178.2</v>
      </c>
      <c r="FZ26">
        <f>INDEX(HaverPull!$B:$XZ,MATCH(Calculations!FZ$9,HaverPull!$B:$B,0),MATCH(Calculations!$B26,HaverPull!$B$1:$XZ$1,0))</f>
        <v>3176.5</v>
      </c>
      <c r="GA26">
        <f>INDEX(HaverPull!$B:$XZ,MATCH(Calculations!GA$9,HaverPull!$B:$B,0),MATCH(Calculations!$B26,HaverPull!$B$1:$XZ$1,0))</f>
        <v>3176.2</v>
      </c>
      <c r="GB26">
        <f>INDEX(HaverPull!$B:$XZ,MATCH(Calculations!GB$9,HaverPull!$B:$B,0),MATCH(Calculations!$B26,HaverPull!$B$1:$XZ$1,0))</f>
        <v>3219.8</v>
      </c>
      <c r="GC26">
        <f>INDEX(HaverPull!$B:$XZ,MATCH(Calculations!GC$9,HaverPull!$B:$B,0),MATCH(Calculations!$B26,HaverPull!$B$1:$XZ$1,0))</f>
        <v>3235</v>
      </c>
      <c r="GD26">
        <f>INDEX(HaverPull!$B:$XZ,MATCH(Calculations!GD$9,HaverPull!$B:$B,0),MATCH(Calculations!$B26,HaverPull!$B$1:$XZ$1,0))</f>
        <v>3244.7</v>
      </c>
      <c r="GE26">
        <f>INDEX(HaverPull!$B:$XZ,MATCH(Calculations!GE$9,HaverPull!$B:$B,0),MATCH(Calculations!$B26,HaverPull!$B$1:$XZ$1,0))</f>
        <v>3248.3</v>
      </c>
      <c r="GF26">
        <f>INDEX(HaverPull!$B:$XZ,MATCH(Calculations!GF$9,HaverPull!$B:$B,0),MATCH(Calculations!$B26,HaverPull!$B$1:$XZ$1,0))</f>
        <v>3261.5</v>
      </c>
      <c r="GG26">
        <f>INDEX(HaverPull!$B:$XZ,MATCH(Calculations!GG$9,HaverPull!$B:$B,0),MATCH(Calculations!$B26,HaverPull!$B$1:$XZ$1,0))</f>
        <v>3274.6</v>
      </c>
      <c r="GH26">
        <f>INDEX(HaverPull!$B:$XZ,MATCH(Calculations!GH$9,HaverPull!$B:$B,0),MATCH(Calculations!$B26,HaverPull!$B$1:$XZ$1,0))</f>
        <v>3286.8</v>
      </c>
      <c r="GI26">
        <f>INDEX(HaverPull!$B:$XZ,MATCH(Calculations!GI$9,HaverPull!$B:$B,0),MATCH(Calculations!$B26,HaverPull!$B$1:$XZ$1,0))</f>
        <v>3320.2</v>
      </c>
      <c r="GJ26">
        <f>INDEX(HaverPull!$B:$XZ,MATCH(Calculations!GJ$9,HaverPull!$B:$B,0),MATCH(Calculations!$B26,HaverPull!$B$1:$XZ$1,0))</f>
        <v>3332.1</v>
      </c>
      <c r="GK26">
        <f>INDEX(HaverPull!$B:$XZ,MATCH(Calculations!GK$9,HaverPull!$B:$B,0),MATCH(Calculations!$B26,HaverPull!$B$1:$XZ$1,0))</f>
        <v>3356.5</v>
      </c>
      <c r="GL26">
        <f>INDEX(HaverPull!$B:$XZ,MATCH(Calculations!GL$9,HaverPull!$B:$B,0),MATCH(Calculations!$B26,HaverPull!$B$1:$XZ$1,0))</f>
        <v>3406.6</v>
      </c>
      <c r="GM26">
        <f>INDEX(HaverPull!$B:$XZ,MATCH(Calculations!GM$9,HaverPull!$B:$B,0),MATCH(Calculations!$B26,HaverPull!$B$1:$XZ$1,0))</f>
        <v>3446.3</v>
      </c>
      <c r="GN26" s="77">
        <v>3575.9</v>
      </c>
      <c r="GO26" t="e">
        <f>INDEX(HaverPull!$B:$XZ,MATCH(Calculations!GO$9,HaverPull!$B:$B,0),MATCH(Calculations!$B26,HaverPull!$B$1:$XZ$1,0))</f>
        <v>#N/A</v>
      </c>
      <c r="GP26" t="e">
        <f>INDEX(HaverPull!$B:$XZ,MATCH(Calculations!GP$9,HaverPull!$B:$B,0),MATCH(Calculations!$B26,HaverPull!$B$1:$XZ$1,0))</f>
        <v>#N/A</v>
      </c>
      <c r="GQ26" t="e">
        <f>INDEX(HaverPull!$B:$XZ,MATCH(Calculations!GQ$9,HaverPull!$B:$B,0),MATCH(Calculations!$B26,HaverPull!$B$1:$XZ$1,0))</f>
        <v>#N/A</v>
      </c>
      <c r="GR26" t="e">
        <f>INDEX(HaverPull!$B:$XZ,MATCH(Calculations!GR$9,HaverPull!$B:$B,0),MATCH(Calculations!$B26,HaverPull!$B$1:$XZ$1,0))</f>
        <v>#N/A</v>
      </c>
      <c r="GS26" t="e">
        <f>INDEX(HaverPull!$B:$XZ,MATCH(Calculations!GS$9,HaverPull!$B:$B,0),MATCH(Calculations!$B26,HaverPull!$B$1:$XZ$1,0))</f>
        <v>#N/A</v>
      </c>
      <c r="GT26" t="e">
        <f>INDEX(HaverPull!$B:$XZ,MATCH(Calculations!GT$9,HaverPull!$B:$B,0),MATCH(Calculations!$B26,HaverPull!$B$1:$XZ$1,0))</f>
        <v>#N/A</v>
      </c>
      <c r="GU26" t="e">
        <f>INDEX(HaverPull!$B:$XZ,MATCH(Calculations!GU$9,HaverPull!$B:$B,0),MATCH(Calculations!$B26,HaverPull!$B$1:$XZ$1,0))</f>
        <v>#N/A</v>
      </c>
      <c r="GV26" t="e">
        <f>INDEX(HaverPull!$B:$XZ,MATCH(Calculations!GV$9,HaverPull!$B:$B,0),MATCH(Calculations!$B26,HaverPull!$B$1:$XZ$1,0))</f>
        <v>#N/A</v>
      </c>
    </row>
    <row r="27" spans="1:204" x14ac:dyDescent="0.25">
      <c r="B27" t="s">
        <v>341</v>
      </c>
      <c r="C27">
        <f>INDEX(HaverPull!$B:$XZ,MATCH(Calculations!C$9,HaverPull!$B:$B,0),MATCH(Calculations!$B27,HaverPull!$B$1:$XZ$1,0))</f>
        <v>1</v>
      </c>
      <c r="D27">
        <f>INDEX(HaverPull!$B:$XZ,MATCH(Calculations!D$9,HaverPull!$B:$B,0),MATCH(Calculations!$B27,HaverPull!$B$1:$XZ$1,0))</f>
        <v>1</v>
      </c>
      <c r="E27">
        <f>INDEX(HaverPull!$B:$XZ,MATCH(Calculations!E$9,HaverPull!$B:$B,0),MATCH(Calculations!$B27,HaverPull!$B$1:$XZ$1,0))</f>
        <v>1</v>
      </c>
      <c r="F27">
        <f>INDEX(HaverPull!$B:$XZ,MATCH(Calculations!F$9,HaverPull!$B:$B,0),MATCH(Calculations!$B27,HaverPull!$B$1:$XZ$1,0))</f>
        <v>1</v>
      </c>
      <c r="G27">
        <f>INDEX(HaverPull!$B:$XZ,MATCH(Calculations!G$9,HaverPull!$B:$B,0),MATCH(Calculations!$B27,HaverPull!$B$1:$XZ$1,0))</f>
        <v>0</v>
      </c>
      <c r="H27">
        <f>INDEX(HaverPull!$B:$XZ,MATCH(Calculations!H$9,HaverPull!$B:$B,0),MATCH(Calculations!$B27,HaverPull!$B$1:$XZ$1,0))</f>
        <v>0</v>
      </c>
      <c r="I27">
        <f>INDEX(HaverPull!$B:$XZ,MATCH(Calculations!I$9,HaverPull!$B:$B,0),MATCH(Calculations!$B27,HaverPull!$B$1:$XZ$1,0))</f>
        <v>0</v>
      </c>
      <c r="J27">
        <f>INDEX(HaverPull!$B:$XZ,MATCH(Calculations!J$9,HaverPull!$B:$B,0),MATCH(Calculations!$B27,HaverPull!$B$1:$XZ$1,0))</f>
        <v>0</v>
      </c>
      <c r="K27">
        <f>INDEX(HaverPull!$B:$XZ,MATCH(Calculations!K$9,HaverPull!$B:$B,0),MATCH(Calculations!$B27,HaverPull!$B$1:$XZ$1,0))</f>
        <v>0</v>
      </c>
      <c r="L27">
        <f>INDEX(HaverPull!$B:$XZ,MATCH(Calculations!L$9,HaverPull!$B:$B,0),MATCH(Calculations!$B27,HaverPull!$B$1:$XZ$1,0))</f>
        <v>0</v>
      </c>
      <c r="M27">
        <f>INDEX(HaverPull!$B:$XZ,MATCH(Calculations!M$9,HaverPull!$B:$B,0),MATCH(Calculations!$B27,HaverPull!$B$1:$XZ$1,0))</f>
        <v>0</v>
      </c>
      <c r="N27">
        <f>INDEX(HaverPull!$B:$XZ,MATCH(Calculations!N$9,HaverPull!$B:$B,0),MATCH(Calculations!$B27,HaverPull!$B$1:$XZ$1,0))</f>
        <v>0</v>
      </c>
      <c r="O27">
        <f>INDEX(HaverPull!$B:$XZ,MATCH(Calculations!O$9,HaverPull!$B:$B,0),MATCH(Calculations!$B27,HaverPull!$B$1:$XZ$1,0))</f>
        <v>0</v>
      </c>
      <c r="P27">
        <f>INDEX(HaverPull!$B:$XZ,MATCH(Calculations!P$9,HaverPull!$B:$B,0),MATCH(Calculations!$B27,HaverPull!$B$1:$XZ$1,0))</f>
        <v>0</v>
      </c>
      <c r="Q27">
        <f>INDEX(HaverPull!$B:$XZ,MATCH(Calculations!Q$9,HaverPull!$B:$B,0),MATCH(Calculations!$B27,HaverPull!$B$1:$XZ$1,0))</f>
        <v>0</v>
      </c>
      <c r="R27">
        <f>INDEX(HaverPull!$B:$XZ,MATCH(Calculations!R$9,HaverPull!$B:$B,0),MATCH(Calculations!$B27,HaverPull!$B$1:$XZ$1,0))</f>
        <v>0</v>
      </c>
      <c r="S27">
        <f>INDEX(HaverPull!$B:$XZ,MATCH(Calculations!S$9,HaverPull!$B:$B,0),MATCH(Calculations!$B27,HaverPull!$B$1:$XZ$1,0))</f>
        <v>1</v>
      </c>
      <c r="T27">
        <f>INDEX(HaverPull!$B:$XZ,MATCH(Calculations!T$9,HaverPull!$B:$B,0),MATCH(Calculations!$B27,HaverPull!$B$1:$XZ$1,0))</f>
        <v>1</v>
      </c>
      <c r="U27">
        <f>INDEX(HaverPull!$B:$XZ,MATCH(Calculations!U$9,HaverPull!$B:$B,0),MATCH(Calculations!$B27,HaverPull!$B$1:$XZ$1,0))</f>
        <v>1</v>
      </c>
      <c r="V27">
        <f>INDEX(HaverPull!$B:$XZ,MATCH(Calculations!V$9,HaverPull!$B:$B,0),MATCH(Calculations!$B27,HaverPull!$B$1:$XZ$1,0))</f>
        <v>1</v>
      </c>
      <c r="W27">
        <f>INDEX(HaverPull!$B:$XZ,MATCH(Calculations!W$9,HaverPull!$B:$B,0),MATCH(Calculations!$B27,HaverPull!$B$1:$XZ$1,0))</f>
        <v>1</v>
      </c>
      <c r="X27">
        <f>INDEX(HaverPull!$B:$XZ,MATCH(Calculations!X$9,HaverPull!$B:$B,0),MATCH(Calculations!$B27,HaverPull!$B$1:$XZ$1,0))</f>
        <v>0</v>
      </c>
      <c r="Y27">
        <f>INDEX(HaverPull!$B:$XZ,MATCH(Calculations!Y$9,HaverPull!$B:$B,0),MATCH(Calculations!$B27,HaverPull!$B$1:$XZ$1,0))</f>
        <v>0</v>
      </c>
      <c r="Z27">
        <f>INDEX(HaverPull!$B:$XZ,MATCH(Calculations!Z$9,HaverPull!$B:$B,0),MATCH(Calculations!$B27,HaverPull!$B$1:$XZ$1,0))</f>
        <v>0</v>
      </c>
      <c r="AA27">
        <f>INDEX(HaverPull!$B:$XZ,MATCH(Calculations!AA$9,HaverPull!$B:$B,0),MATCH(Calculations!$B27,HaverPull!$B$1:$XZ$1,0))</f>
        <v>0</v>
      </c>
      <c r="AB27">
        <f>INDEX(HaverPull!$B:$XZ,MATCH(Calculations!AB$9,HaverPull!$B:$B,0),MATCH(Calculations!$B27,HaverPull!$B$1:$XZ$1,0))</f>
        <v>0</v>
      </c>
      <c r="AC27">
        <f>INDEX(HaverPull!$B:$XZ,MATCH(Calculations!AC$9,HaverPull!$B:$B,0),MATCH(Calculations!$B27,HaverPull!$B$1:$XZ$1,0))</f>
        <v>0</v>
      </c>
      <c r="AD27">
        <f>INDEX(HaverPull!$B:$XZ,MATCH(Calculations!AD$9,HaverPull!$B:$B,0),MATCH(Calculations!$B27,HaverPull!$B$1:$XZ$1,0))</f>
        <v>0</v>
      </c>
      <c r="AE27">
        <f>INDEX(HaverPull!$B:$XZ,MATCH(Calculations!AE$9,HaverPull!$B:$B,0),MATCH(Calculations!$B27,HaverPull!$B$1:$XZ$1,0))</f>
        <v>0</v>
      </c>
      <c r="AF27">
        <f>INDEX(HaverPull!$B:$XZ,MATCH(Calculations!AF$9,HaverPull!$B:$B,0),MATCH(Calculations!$B27,HaverPull!$B$1:$XZ$1,0))</f>
        <v>0</v>
      </c>
      <c r="AG27">
        <f>INDEX(HaverPull!$B:$XZ,MATCH(Calculations!AG$9,HaverPull!$B:$B,0),MATCH(Calculations!$B27,HaverPull!$B$1:$XZ$1,0))</f>
        <v>0</v>
      </c>
      <c r="AH27">
        <f>INDEX(HaverPull!$B:$XZ,MATCH(Calculations!AH$9,HaverPull!$B:$B,0),MATCH(Calculations!$B27,HaverPull!$B$1:$XZ$1,0))</f>
        <v>0</v>
      </c>
      <c r="AI27">
        <f>INDEX(HaverPull!$B:$XZ,MATCH(Calculations!AI$9,HaverPull!$B:$B,0),MATCH(Calculations!$B27,HaverPull!$B$1:$XZ$1,0))</f>
        <v>0</v>
      </c>
      <c r="AJ27">
        <f>INDEX(HaverPull!$B:$XZ,MATCH(Calculations!AJ$9,HaverPull!$B:$B,0),MATCH(Calculations!$B27,HaverPull!$B$1:$XZ$1,0))</f>
        <v>0</v>
      </c>
      <c r="AK27">
        <f>INDEX(HaverPull!$B:$XZ,MATCH(Calculations!AK$9,HaverPull!$B:$B,0),MATCH(Calculations!$B27,HaverPull!$B$1:$XZ$1,0))</f>
        <v>0</v>
      </c>
      <c r="AL27">
        <f>INDEX(HaverPull!$B:$XZ,MATCH(Calculations!AL$9,HaverPull!$B:$B,0),MATCH(Calculations!$B27,HaverPull!$B$1:$XZ$1,0))</f>
        <v>0</v>
      </c>
      <c r="AM27">
        <f>INDEX(HaverPull!$B:$XZ,MATCH(Calculations!AM$9,HaverPull!$B:$B,0),MATCH(Calculations!$B27,HaverPull!$B$1:$XZ$1,0))</f>
        <v>0</v>
      </c>
      <c r="AN27">
        <f>INDEX(HaverPull!$B:$XZ,MATCH(Calculations!AN$9,HaverPull!$B:$B,0),MATCH(Calculations!$B27,HaverPull!$B$1:$XZ$1,0))</f>
        <v>0</v>
      </c>
      <c r="AO27">
        <f>INDEX(HaverPull!$B:$XZ,MATCH(Calculations!AO$9,HaverPull!$B:$B,0),MATCH(Calculations!$B27,HaverPull!$B$1:$XZ$1,0))</f>
        <v>0</v>
      </c>
      <c r="AP27">
        <f>INDEX(HaverPull!$B:$XZ,MATCH(Calculations!AP$9,HaverPull!$B:$B,0),MATCH(Calculations!$B27,HaverPull!$B$1:$XZ$1,0))</f>
        <v>0</v>
      </c>
      <c r="AQ27">
        <f>INDEX(HaverPull!$B:$XZ,MATCH(Calculations!AQ$9,HaverPull!$B:$B,0),MATCH(Calculations!$B27,HaverPull!$B$1:$XZ$1,0))</f>
        <v>0</v>
      </c>
      <c r="AR27">
        <f>INDEX(HaverPull!$B:$XZ,MATCH(Calculations!AR$9,HaverPull!$B:$B,0),MATCH(Calculations!$B27,HaverPull!$B$1:$XZ$1,0))</f>
        <v>1</v>
      </c>
      <c r="AS27">
        <f>INDEX(HaverPull!$B:$XZ,MATCH(Calculations!AS$9,HaverPull!$B:$B,0),MATCH(Calculations!$B27,HaverPull!$B$1:$XZ$1,0))</f>
        <v>1</v>
      </c>
      <c r="AT27">
        <f>INDEX(HaverPull!$B:$XZ,MATCH(Calculations!AT$9,HaverPull!$B:$B,0),MATCH(Calculations!$B27,HaverPull!$B$1:$XZ$1,0))</f>
        <v>0</v>
      </c>
      <c r="AU27">
        <f>INDEX(HaverPull!$B:$XZ,MATCH(Calculations!AU$9,HaverPull!$B:$B,0),MATCH(Calculations!$B27,HaverPull!$B$1:$XZ$1,0))</f>
        <v>0</v>
      </c>
      <c r="AV27">
        <f>INDEX(HaverPull!$B:$XZ,MATCH(Calculations!AV$9,HaverPull!$B:$B,0),MATCH(Calculations!$B27,HaverPull!$B$1:$XZ$1,0))</f>
        <v>0</v>
      </c>
      <c r="AW27">
        <f>INDEX(HaverPull!$B:$XZ,MATCH(Calculations!AW$9,HaverPull!$B:$B,0),MATCH(Calculations!$B27,HaverPull!$B$1:$XZ$1,0))</f>
        <v>0</v>
      </c>
      <c r="AX27">
        <f>INDEX(HaverPull!$B:$XZ,MATCH(Calculations!AX$9,HaverPull!$B:$B,0),MATCH(Calculations!$B27,HaverPull!$B$1:$XZ$1,0))</f>
        <v>1</v>
      </c>
      <c r="AY27">
        <f>INDEX(HaverPull!$B:$XZ,MATCH(Calculations!AY$9,HaverPull!$B:$B,0),MATCH(Calculations!$B27,HaverPull!$B$1:$XZ$1,0))</f>
        <v>1</v>
      </c>
      <c r="AZ27">
        <f>INDEX(HaverPull!$B:$XZ,MATCH(Calculations!AZ$9,HaverPull!$B:$B,0),MATCH(Calculations!$B27,HaverPull!$B$1:$XZ$1,0))</f>
        <v>1</v>
      </c>
      <c r="BA27">
        <f>INDEX(HaverPull!$B:$XZ,MATCH(Calculations!BA$9,HaverPull!$B:$B,0),MATCH(Calculations!$B27,HaverPull!$B$1:$XZ$1,0))</f>
        <v>1</v>
      </c>
      <c r="BB27">
        <f>INDEX(HaverPull!$B:$XZ,MATCH(Calculations!BB$9,HaverPull!$B:$B,0),MATCH(Calculations!$B27,HaverPull!$B$1:$XZ$1,0))</f>
        <v>1</v>
      </c>
      <c r="BC27">
        <f>INDEX(HaverPull!$B:$XZ,MATCH(Calculations!BC$9,HaverPull!$B:$B,0),MATCH(Calculations!$B27,HaverPull!$B$1:$XZ$1,0))</f>
        <v>0</v>
      </c>
      <c r="BD27">
        <f>INDEX(HaverPull!$B:$XZ,MATCH(Calculations!BD$9,HaverPull!$B:$B,0),MATCH(Calculations!$B27,HaverPull!$B$1:$XZ$1,0))</f>
        <v>0</v>
      </c>
      <c r="BE27">
        <f>INDEX(HaverPull!$B:$XZ,MATCH(Calculations!BE$9,HaverPull!$B:$B,0),MATCH(Calculations!$B27,HaverPull!$B$1:$XZ$1,0))</f>
        <v>0</v>
      </c>
      <c r="BF27">
        <f>INDEX(HaverPull!$B:$XZ,MATCH(Calculations!BF$9,HaverPull!$B:$B,0),MATCH(Calculations!$B27,HaverPull!$B$1:$XZ$1,0))</f>
        <v>0</v>
      </c>
      <c r="BG27">
        <f>INDEX(HaverPull!$B:$XZ,MATCH(Calculations!BG$9,HaverPull!$B:$B,0),MATCH(Calculations!$B27,HaverPull!$B$1:$XZ$1,0))</f>
        <v>0</v>
      </c>
      <c r="BH27">
        <f>INDEX(HaverPull!$B:$XZ,MATCH(Calculations!BH$9,HaverPull!$B:$B,0),MATCH(Calculations!$B27,HaverPull!$B$1:$XZ$1,0))</f>
        <v>0</v>
      </c>
      <c r="BI27">
        <f>INDEX(HaverPull!$B:$XZ,MATCH(Calculations!BI$9,HaverPull!$B:$B,0),MATCH(Calculations!$B27,HaverPull!$B$1:$XZ$1,0))</f>
        <v>0</v>
      </c>
      <c r="BJ27">
        <f>INDEX(HaverPull!$B:$XZ,MATCH(Calculations!BJ$9,HaverPull!$B:$B,0),MATCH(Calculations!$B27,HaverPull!$B$1:$XZ$1,0))</f>
        <v>0</v>
      </c>
      <c r="BK27">
        <f>INDEX(HaverPull!$B:$XZ,MATCH(Calculations!BK$9,HaverPull!$B:$B,0),MATCH(Calculations!$B27,HaverPull!$B$1:$XZ$1,0))</f>
        <v>0</v>
      </c>
      <c r="BL27">
        <f>INDEX(HaverPull!$B:$XZ,MATCH(Calculations!BL$9,HaverPull!$B:$B,0),MATCH(Calculations!$B27,HaverPull!$B$1:$XZ$1,0))</f>
        <v>0</v>
      </c>
      <c r="BM27">
        <f>INDEX(HaverPull!$B:$XZ,MATCH(Calculations!BM$9,HaverPull!$B:$B,0),MATCH(Calculations!$B27,HaverPull!$B$1:$XZ$1,0))</f>
        <v>0</v>
      </c>
      <c r="BN27">
        <f>INDEX(HaverPull!$B:$XZ,MATCH(Calculations!BN$9,HaverPull!$B:$B,0),MATCH(Calculations!$B27,HaverPull!$B$1:$XZ$1,0))</f>
        <v>0</v>
      </c>
      <c r="BO27">
        <f>INDEX(HaverPull!$B:$XZ,MATCH(Calculations!BO$9,HaverPull!$B:$B,0),MATCH(Calculations!$B27,HaverPull!$B$1:$XZ$1,0))</f>
        <v>0</v>
      </c>
      <c r="BP27">
        <f>INDEX(HaverPull!$B:$XZ,MATCH(Calculations!BP$9,HaverPull!$B:$B,0),MATCH(Calculations!$B27,HaverPull!$B$1:$XZ$1,0))</f>
        <v>0</v>
      </c>
      <c r="BQ27">
        <f>INDEX(HaverPull!$B:$XZ,MATCH(Calculations!BQ$9,HaverPull!$B:$B,0),MATCH(Calculations!$B27,HaverPull!$B$1:$XZ$1,0))</f>
        <v>0</v>
      </c>
      <c r="BR27">
        <f>INDEX(HaverPull!$B:$XZ,MATCH(Calculations!BR$9,HaverPull!$B:$B,0),MATCH(Calculations!$B27,HaverPull!$B$1:$XZ$1,0))</f>
        <v>0</v>
      </c>
      <c r="BS27">
        <f>INDEX(HaverPull!$B:$XZ,MATCH(Calculations!BS$9,HaverPull!$B:$B,0),MATCH(Calculations!$B27,HaverPull!$B$1:$XZ$1,0))</f>
        <v>0</v>
      </c>
      <c r="BT27">
        <f>INDEX(HaverPull!$B:$XZ,MATCH(Calculations!BT$9,HaverPull!$B:$B,0),MATCH(Calculations!$B27,HaverPull!$B$1:$XZ$1,0))</f>
        <v>0</v>
      </c>
      <c r="BU27">
        <f>INDEX(HaverPull!$B:$XZ,MATCH(Calculations!BU$9,HaverPull!$B:$B,0),MATCH(Calculations!$B27,HaverPull!$B$1:$XZ$1,0))</f>
        <v>0</v>
      </c>
      <c r="BV27">
        <f>INDEX(HaverPull!$B:$XZ,MATCH(Calculations!BV$9,HaverPull!$B:$B,0),MATCH(Calculations!$B27,HaverPull!$B$1:$XZ$1,0))</f>
        <v>0</v>
      </c>
      <c r="BW27">
        <f>INDEX(HaverPull!$B:$XZ,MATCH(Calculations!BW$9,HaverPull!$B:$B,0),MATCH(Calculations!$B27,HaverPull!$B$1:$XZ$1,0))</f>
        <v>0</v>
      </c>
      <c r="BX27">
        <f>INDEX(HaverPull!$B:$XZ,MATCH(Calculations!BX$9,HaverPull!$B:$B,0),MATCH(Calculations!$B27,HaverPull!$B$1:$XZ$1,0))</f>
        <v>0</v>
      </c>
      <c r="BY27">
        <f>INDEX(HaverPull!$B:$XZ,MATCH(Calculations!BY$9,HaverPull!$B:$B,0),MATCH(Calculations!$B27,HaverPull!$B$1:$XZ$1,0))</f>
        <v>0</v>
      </c>
      <c r="BZ27">
        <f>INDEX(HaverPull!$B:$XZ,MATCH(Calculations!BZ$9,HaverPull!$B:$B,0),MATCH(Calculations!$B27,HaverPull!$B$1:$XZ$1,0))</f>
        <v>0</v>
      </c>
      <c r="CA27">
        <f>INDEX(HaverPull!$B:$XZ,MATCH(Calculations!CA$9,HaverPull!$B:$B,0),MATCH(Calculations!$B27,HaverPull!$B$1:$XZ$1,0))</f>
        <v>0</v>
      </c>
      <c r="CB27">
        <f>INDEX(HaverPull!$B:$XZ,MATCH(Calculations!CB$9,HaverPull!$B:$B,0),MATCH(Calculations!$B27,HaverPull!$B$1:$XZ$1,0))</f>
        <v>0</v>
      </c>
      <c r="CC27">
        <f>INDEX(HaverPull!$B:$XZ,MATCH(Calculations!CC$9,HaverPull!$B:$B,0),MATCH(Calculations!$B27,HaverPull!$B$1:$XZ$1,0))</f>
        <v>0</v>
      </c>
      <c r="CD27">
        <f>INDEX(HaverPull!$B:$XZ,MATCH(Calculations!CD$9,HaverPull!$B:$B,0),MATCH(Calculations!$B27,HaverPull!$B$1:$XZ$1,0))</f>
        <v>0</v>
      </c>
      <c r="CE27">
        <f>INDEX(HaverPull!$B:$XZ,MATCH(Calculations!CE$9,HaverPull!$B:$B,0),MATCH(Calculations!$B27,HaverPull!$B$1:$XZ$1,0))</f>
        <v>0</v>
      </c>
      <c r="CF27">
        <f>INDEX(HaverPull!$B:$XZ,MATCH(Calculations!CF$9,HaverPull!$B:$B,0),MATCH(Calculations!$B27,HaverPull!$B$1:$XZ$1,0))</f>
        <v>0</v>
      </c>
      <c r="CG27">
        <f>INDEX(HaverPull!$B:$XZ,MATCH(Calculations!CG$9,HaverPull!$B:$B,0),MATCH(Calculations!$B27,HaverPull!$B$1:$XZ$1,0))</f>
        <v>0</v>
      </c>
      <c r="CH27">
        <f>INDEX(HaverPull!$B:$XZ,MATCH(Calculations!CH$9,HaverPull!$B:$B,0),MATCH(Calculations!$B27,HaverPull!$B$1:$XZ$1,0))</f>
        <v>1</v>
      </c>
      <c r="CI27">
        <f>INDEX(HaverPull!$B:$XZ,MATCH(Calculations!CI$9,HaverPull!$B:$B,0),MATCH(Calculations!$B27,HaverPull!$B$1:$XZ$1,0))</f>
        <v>1</v>
      </c>
      <c r="CJ27">
        <f>INDEX(HaverPull!$B:$XZ,MATCH(Calculations!CJ$9,HaverPull!$B:$B,0),MATCH(Calculations!$B27,HaverPull!$B$1:$XZ$1,0))</f>
        <v>0</v>
      </c>
      <c r="CK27">
        <f>INDEX(HaverPull!$B:$XZ,MATCH(Calculations!CK$9,HaverPull!$B:$B,0),MATCH(Calculations!$B27,HaverPull!$B$1:$XZ$1,0))</f>
        <v>0</v>
      </c>
      <c r="CL27">
        <f>INDEX(HaverPull!$B:$XZ,MATCH(Calculations!CL$9,HaverPull!$B:$B,0),MATCH(Calculations!$B27,HaverPull!$B$1:$XZ$1,0))</f>
        <v>0</v>
      </c>
      <c r="CM27">
        <f>INDEX(HaverPull!$B:$XZ,MATCH(Calculations!CM$9,HaverPull!$B:$B,0),MATCH(Calculations!$B27,HaverPull!$B$1:$XZ$1,0))</f>
        <v>0</v>
      </c>
      <c r="CN27">
        <f>INDEX(HaverPull!$B:$XZ,MATCH(Calculations!CN$9,HaverPull!$B:$B,0),MATCH(Calculations!$B27,HaverPull!$B$1:$XZ$1,0))</f>
        <v>0</v>
      </c>
      <c r="CO27">
        <f>INDEX(HaverPull!$B:$XZ,MATCH(Calculations!CO$9,HaverPull!$B:$B,0),MATCH(Calculations!$B27,HaverPull!$B$1:$XZ$1,0))</f>
        <v>0</v>
      </c>
      <c r="CP27">
        <f>INDEX(HaverPull!$B:$XZ,MATCH(Calculations!CP$9,HaverPull!$B:$B,0),MATCH(Calculations!$B27,HaverPull!$B$1:$XZ$1,0))</f>
        <v>0</v>
      </c>
      <c r="CQ27">
        <f>INDEX(HaverPull!$B:$XZ,MATCH(Calculations!CQ$9,HaverPull!$B:$B,0),MATCH(Calculations!$B27,HaverPull!$B$1:$XZ$1,0))</f>
        <v>0</v>
      </c>
      <c r="CR27">
        <f>INDEX(HaverPull!$B:$XZ,MATCH(Calculations!CR$9,HaverPull!$B:$B,0),MATCH(Calculations!$B27,HaverPull!$B$1:$XZ$1,0))</f>
        <v>0</v>
      </c>
      <c r="CS27">
        <f>INDEX(HaverPull!$B:$XZ,MATCH(Calculations!CS$9,HaverPull!$B:$B,0),MATCH(Calculations!$B27,HaverPull!$B$1:$XZ$1,0))</f>
        <v>0</v>
      </c>
      <c r="CT27">
        <f>INDEX(HaverPull!$B:$XZ,MATCH(Calculations!CT$9,HaverPull!$B:$B,0),MATCH(Calculations!$B27,HaverPull!$B$1:$XZ$1,0))</f>
        <v>0</v>
      </c>
      <c r="CU27">
        <f>INDEX(HaverPull!$B:$XZ,MATCH(Calculations!CU$9,HaverPull!$B:$B,0),MATCH(Calculations!$B27,HaverPull!$B$1:$XZ$1,0))</f>
        <v>0</v>
      </c>
      <c r="CV27">
        <f>INDEX(HaverPull!$B:$XZ,MATCH(Calculations!CV$9,HaverPull!$B:$B,0),MATCH(Calculations!$B27,HaverPull!$B$1:$XZ$1,0))</f>
        <v>0</v>
      </c>
      <c r="CW27">
        <f>INDEX(HaverPull!$B:$XZ,MATCH(Calculations!CW$9,HaverPull!$B:$B,0),MATCH(Calculations!$B27,HaverPull!$B$1:$XZ$1,0))</f>
        <v>0</v>
      </c>
      <c r="CX27">
        <f>INDEX(HaverPull!$B:$XZ,MATCH(Calculations!CX$9,HaverPull!$B:$B,0),MATCH(Calculations!$B27,HaverPull!$B$1:$XZ$1,0))</f>
        <v>0</v>
      </c>
      <c r="CY27">
        <f>INDEX(HaverPull!$B:$XZ,MATCH(Calculations!CY$9,HaverPull!$B:$B,0),MATCH(Calculations!$B27,HaverPull!$B$1:$XZ$1,0))</f>
        <v>0</v>
      </c>
      <c r="CZ27">
        <f>INDEX(HaverPull!$B:$XZ,MATCH(Calculations!CZ$9,HaverPull!$B:$B,0),MATCH(Calculations!$B27,HaverPull!$B$1:$XZ$1,0))</f>
        <v>0</v>
      </c>
      <c r="DA27">
        <f>INDEX(HaverPull!$B:$XZ,MATCH(Calculations!DA$9,HaverPull!$B:$B,0),MATCH(Calculations!$B27,HaverPull!$B$1:$XZ$1,0))</f>
        <v>0</v>
      </c>
      <c r="DB27">
        <f>INDEX(HaverPull!$B:$XZ,MATCH(Calculations!DB$9,HaverPull!$B:$B,0),MATCH(Calculations!$B27,HaverPull!$B$1:$XZ$1,0))</f>
        <v>0</v>
      </c>
      <c r="DC27">
        <f>INDEX(HaverPull!$B:$XZ,MATCH(Calculations!DC$9,HaverPull!$B:$B,0),MATCH(Calculations!$B27,HaverPull!$B$1:$XZ$1,0))</f>
        <v>0</v>
      </c>
      <c r="DD27">
        <f>INDEX(HaverPull!$B:$XZ,MATCH(Calculations!DD$9,HaverPull!$B:$B,0),MATCH(Calculations!$B27,HaverPull!$B$1:$XZ$1,0))</f>
        <v>0</v>
      </c>
      <c r="DE27">
        <f>INDEX(HaverPull!$B:$XZ,MATCH(Calculations!DE$9,HaverPull!$B:$B,0),MATCH(Calculations!$B27,HaverPull!$B$1:$XZ$1,0))</f>
        <v>0</v>
      </c>
      <c r="DF27">
        <f>INDEX(HaverPull!$B:$XZ,MATCH(Calculations!DF$9,HaverPull!$B:$B,0),MATCH(Calculations!$B27,HaverPull!$B$1:$XZ$1,0))</f>
        <v>0</v>
      </c>
      <c r="DG27">
        <f>INDEX(HaverPull!$B:$XZ,MATCH(Calculations!DG$9,HaverPull!$B:$B,0),MATCH(Calculations!$B27,HaverPull!$B$1:$XZ$1,0))</f>
        <v>0</v>
      </c>
      <c r="DH27">
        <f>INDEX(HaverPull!$B:$XZ,MATCH(Calculations!DH$9,HaverPull!$B:$B,0),MATCH(Calculations!$B27,HaverPull!$B$1:$XZ$1,0))</f>
        <v>0</v>
      </c>
      <c r="DI27">
        <f>INDEX(HaverPull!$B:$XZ,MATCH(Calculations!DI$9,HaverPull!$B:$B,0),MATCH(Calculations!$B27,HaverPull!$B$1:$XZ$1,0))</f>
        <v>0</v>
      </c>
      <c r="DJ27">
        <f>INDEX(HaverPull!$B:$XZ,MATCH(Calculations!DJ$9,HaverPull!$B:$B,0),MATCH(Calculations!$B27,HaverPull!$B$1:$XZ$1,0))</f>
        <v>0</v>
      </c>
      <c r="DK27">
        <f>INDEX(HaverPull!$B:$XZ,MATCH(Calculations!DK$9,HaverPull!$B:$B,0),MATCH(Calculations!$B27,HaverPull!$B$1:$XZ$1,0))</f>
        <v>0</v>
      </c>
      <c r="DL27">
        <f>INDEX(HaverPull!$B:$XZ,MATCH(Calculations!DL$9,HaverPull!$B:$B,0),MATCH(Calculations!$B27,HaverPull!$B$1:$XZ$1,0))</f>
        <v>0</v>
      </c>
      <c r="DM27">
        <f>INDEX(HaverPull!$B:$XZ,MATCH(Calculations!DM$9,HaverPull!$B:$B,0),MATCH(Calculations!$B27,HaverPull!$B$1:$XZ$1,0))</f>
        <v>0</v>
      </c>
      <c r="DN27">
        <f>INDEX(HaverPull!$B:$XZ,MATCH(Calculations!DN$9,HaverPull!$B:$B,0),MATCH(Calculations!$B27,HaverPull!$B$1:$XZ$1,0))</f>
        <v>0</v>
      </c>
      <c r="DO27">
        <f>INDEX(HaverPull!$B:$XZ,MATCH(Calculations!DO$9,HaverPull!$B:$B,0),MATCH(Calculations!$B27,HaverPull!$B$1:$XZ$1,0))</f>
        <v>0</v>
      </c>
      <c r="DP27">
        <f>INDEX(HaverPull!$B:$XZ,MATCH(Calculations!DP$9,HaverPull!$B:$B,0),MATCH(Calculations!$B27,HaverPull!$B$1:$XZ$1,0))</f>
        <v>0</v>
      </c>
      <c r="DQ27">
        <f>INDEX(HaverPull!$B:$XZ,MATCH(Calculations!DQ$9,HaverPull!$B:$B,0),MATCH(Calculations!$B27,HaverPull!$B$1:$XZ$1,0))</f>
        <v>0</v>
      </c>
      <c r="DR27">
        <f>INDEX(HaverPull!$B:$XZ,MATCH(Calculations!DR$9,HaverPull!$B:$B,0),MATCH(Calculations!$B27,HaverPull!$B$1:$XZ$1,0))</f>
        <v>0</v>
      </c>
      <c r="DS27">
        <f>INDEX(HaverPull!$B:$XZ,MATCH(Calculations!DS$9,HaverPull!$B:$B,0),MATCH(Calculations!$B27,HaverPull!$B$1:$XZ$1,0))</f>
        <v>0</v>
      </c>
      <c r="DT27">
        <f>INDEX(HaverPull!$B:$XZ,MATCH(Calculations!DT$9,HaverPull!$B:$B,0),MATCH(Calculations!$B27,HaverPull!$B$1:$XZ$1,0))</f>
        <v>0</v>
      </c>
      <c r="DU27">
        <f>INDEX(HaverPull!$B:$XZ,MATCH(Calculations!DU$9,HaverPull!$B:$B,0),MATCH(Calculations!$B27,HaverPull!$B$1:$XZ$1,0))</f>
        <v>0</v>
      </c>
      <c r="DV27">
        <f>INDEX(HaverPull!$B:$XZ,MATCH(Calculations!DV$9,HaverPull!$B:$B,0),MATCH(Calculations!$B27,HaverPull!$B$1:$XZ$1,0))</f>
        <v>0</v>
      </c>
      <c r="DW27">
        <f>INDEX(HaverPull!$B:$XZ,MATCH(Calculations!DW$9,HaverPull!$B:$B,0),MATCH(Calculations!$B27,HaverPull!$B$1:$XZ$1,0))</f>
        <v>0</v>
      </c>
      <c r="DX27">
        <f>INDEX(HaverPull!$B:$XZ,MATCH(Calculations!DX$9,HaverPull!$B:$B,0),MATCH(Calculations!$B27,HaverPull!$B$1:$XZ$1,0))</f>
        <v>1</v>
      </c>
      <c r="DY27">
        <f>INDEX(HaverPull!$B:$XZ,MATCH(Calculations!DY$9,HaverPull!$B:$B,0),MATCH(Calculations!$B27,HaverPull!$B$1:$XZ$1,0))</f>
        <v>1</v>
      </c>
      <c r="DZ27">
        <f>INDEX(HaverPull!$B:$XZ,MATCH(Calculations!DZ$9,HaverPull!$B:$B,0),MATCH(Calculations!$B27,HaverPull!$B$1:$XZ$1,0))</f>
        <v>1</v>
      </c>
      <c r="EA27">
        <f>INDEX(HaverPull!$B:$XZ,MATCH(Calculations!EA$9,HaverPull!$B:$B,0),MATCH(Calculations!$B27,HaverPull!$B$1:$XZ$1,0))</f>
        <v>0</v>
      </c>
      <c r="EB27">
        <f>INDEX(HaverPull!$B:$XZ,MATCH(Calculations!EB$9,HaverPull!$B:$B,0),MATCH(Calculations!$B27,HaverPull!$B$1:$XZ$1,0))</f>
        <v>0</v>
      </c>
      <c r="EC27">
        <f>INDEX(HaverPull!$B:$XZ,MATCH(Calculations!EC$9,HaverPull!$B:$B,0),MATCH(Calculations!$B27,HaverPull!$B$1:$XZ$1,0))</f>
        <v>0</v>
      </c>
      <c r="ED27">
        <f>INDEX(HaverPull!$B:$XZ,MATCH(Calculations!ED$9,HaverPull!$B:$B,0),MATCH(Calculations!$B27,HaverPull!$B$1:$XZ$1,0))</f>
        <v>0</v>
      </c>
      <c r="EE27">
        <f>INDEX(HaverPull!$B:$XZ,MATCH(Calculations!EE$9,HaverPull!$B:$B,0),MATCH(Calculations!$B27,HaverPull!$B$1:$XZ$1,0))</f>
        <v>0</v>
      </c>
      <c r="EF27">
        <f>INDEX(HaverPull!$B:$XZ,MATCH(Calculations!EF$9,HaverPull!$B:$B,0),MATCH(Calculations!$B27,HaverPull!$B$1:$XZ$1,0))</f>
        <v>0</v>
      </c>
      <c r="EG27">
        <f>INDEX(HaverPull!$B:$XZ,MATCH(Calculations!EG$9,HaverPull!$B:$B,0),MATCH(Calculations!$B27,HaverPull!$B$1:$XZ$1,0))</f>
        <v>0</v>
      </c>
      <c r="EH27">
        <f>INDEX(HaverPull!$B:$XZ,MATCH(Calculations!EH$9,HaverPull!$B:$B,0),MATCH(Calculations!$B27,HaverPull!$B$1:$XZ$1,0))</f>
        <v>0</v>
      </c>
      <c r="EI27">
        <f>INDEX(HaverPull!$B:$XZ,MATCH(Calculations!EI$9,HaverPull!$B:$B,0),MATCH(Calculations!$B27,HaverPull!$B$1:$XZ$1,0))</f>
        <v>0</v>
      </c>
      <c r="EJ27">
        <f>INDEX(HaverPull!$B:$XZ,MATCH(Calculations!EJ$9,HaverPull!$B:$B,0),MATCH(Calculations!$B27,HaverPull!$B$1:$XZ$1,0))</f>
        <v>0</v>
      </c>
      <c r="EK27">
        <f>INDEX(HaverPull!$B:$XZ,MATCH(Calculations!EK$9,HaverPull!$B:$B,0),MATCH(Calculations!$B27,HaverPull!$B$1:$XZ$1,0))</f>
        <v>0</v>
      </c>
      <c r="EL27">
        <f>INDEX(HaverPull!$B:$XZ,MATCH(Calculations!EL$9,HaverPull!$B:$B,0),MATCH(Calculations!$B27,HaverPull!$B$1:$XZ$1,0))</f>
        <v>0</v>
      </c>
      <c r="EM27">
        <f>INDEX(HaverPull!$B:$XZ,MATCH(Calculations!EM$9,HaverPull!$B:$B,0),MATCH(Calculations!$B27,HaverPull!$B$1:$XZ$1,0))</f>
        <v>0</v>
      </c>
      <c r="EN27">
        <f>INDEX(HaverPull!$B:$XZ,MATCH(Calculations!EN$9,HaverPull!$B:$B,0),MATCH(Calculations!$B27,HaverPull!$B$1:$XZ$1,0))</f>
        <v>0</v>
      </c>
      <c r="EO27">
        <f>INDEX(HaverPull!$B:$XZ,MATCH(Calculations!EO$9,HaverPull!$B:$B,0),MATCH(Calculations!$B27,HaverPull!$B$1:$XZ$1,0))</f>
        <v>0</v>
      </c>
      <c r="EP27">
        <f>INDEX(HaverPull!$B:$XZ,MATCH(Calculations!EP$9,HaverPull!$B:$B,0),MATCH(Calculations!$B27,HaverPull!$B$1:$XZ$1,0))</f>
        <v>0</v>
      </c>
      <c r="EQ27">
        <f>INDEX(HaverPull!$B:$XZ,MATCH(Calculations!EQ$9,HaverPull!$B:$B,0),MATCH(Calculations!$B27,HaverPull!$B$1:$XZ$1,0))</f>
        <v>0</v>
      </c>
      <c r="ER27">
        <f>INDEX(HaverPull!$B:$XZ,MATCH(Calculations!ER$9,HaverPull!$B:$B,0),MATCH(Calculations!$B27,HaverPull!$B$1:$XZ$1,0))</f>
        <v>0</v>
      </c>
      <c r="ES27">
        <f>INDEX(HaverPull!$B:$XZ,MATCH(Calculations!ES$9,HaverPull!$B:$B,0),MATCH(Calculations!$B27,HaverPull!$B$1:$XZ$1,0))</f>
        <v>0</v>
      </c>
      <c r="ET27">
        <f>INDEX(HaverPull!$B:$XZ,MATCH(Calculations!ET$9,HaverPull!$B:$B,0),MATCH(Calculations!$B27,HaverPull!$B$1:$XZ$1,0))</f>
        <v>0</v>
      </c>
      <c r="EU27">
        <f>INDEX(HaverPull!$B:$XZ,MATCH(Calculations!EU$9,HaverPull!$B:$B,0),MATCH(Calculations!$B27,HaverPull!$B$1:$XZ$1,0))</f>
        <v>0</v>
      </c>
      <c r="EV27">
        <f>INDEX(HaverPull!$B:$XZ,MATCH(Calculations!EV$9,HaverPull!$B:$B,0),MATCH(Calculations!$B27,HaverPull!$B$1:$XZ$1,0))</f>
        <v>0</v>
      </c>
      <c r="EW27">
        <f>INDEX(HaverPull!$B:$XZ,MATCH(Calculations!EW$9,HaverPull!$B:$B,0),MATCH(Calculations!$B27,HaverPull!$B$1:$XZ$1,0))</f>
        <v>0</v>
      </c>
      <c r="EX27">
        <f>INDEX(HaverPull!$B:$XZ,MATCH(Calculations!EX$9,HaverPull!$B:$B,0),MATCH(Calculations!$B27,HaverPull!$B$1:$XZ$1,0))</f>
        <v>0</v>
      </c>
      <c r="EY27">
        <f>INDEX(HaverPull!$B:$XZ,MATCH(Calculations!EY$9,HaverPull!$B:$B,0),MATCH(Calculations!$B27,HaverPull!$B$1:$XZ$1,0))</f>
        <v>1</v>
      </c>
      <c r="EZ27">
        <f>INDEX(HaverPull!$B:$XZ,MATCH(Calculations!EZ$9,HaverPull!$B:$B,0),MATCH(Calculations!$B27,HaverPull!$B$1:$XZ$1,0))</f>
        <v>1</v>
      </c>
      <c r="FA27">
        <f>INDEX(HaverPull!$B:$XZ,MATCH(Calculations!FA$9,HaverPull!$B:$B,0),MATCH(Calculations!$B27,HaverPull!$B$1:$XZ$1,0))</f>
        <v>1</v>
      </c>
      <c r="FB27">
        <f>INDEX(HaverPull!$B:$XZ,MATCH(Calculations!FB$9,HaverPull!$B:$B,0),MATCH(Calculations!$B27,HaverPull!$B$1:$XZ$1,0))</f>
        <v>1</v>
      </c>
      <c r="FC27">
        <f>INDEX(HaverPull!$B:$XZ,MATCH(Calculations!FC$9,HaverPull!$B:$B,0),MATCH(Calculations!$B27,HaverPull!$B$1:$XZ$1,0))</f>
        <v>1</v>
      </c>
      <c r="FD27">
        <f>INDEX(HaverPull!$B:$XZ,MATCH(Calculations!FD$9,HaverPull!$B:$B,0),MATCH(Calculations!$B27,HaverPull!$B$1:$XZ$1,0))</f>
        <v>1</v>
      </c>
      <c r="FE27">
        <f>INDEX(HaverPull!$B:$XZ,MATCH(Calculations!FE$9,HaverPull!$B:$B,0),MATCH(Calculations!$B27,HaverPull!$B$1:$XZ$1,0))</f>
        <v>0</v>
      </c>
      <c r="FF27">
        <f>INDEX(HaverPull!$B:$XZ,MATCH(Calculations!FF$9,HaverPull!$B:$B,0),MATCH(Calculations!$B27,HaverPull!$B$1:$XZ$1,0))</f>
        <v>0</v>
      </c>
      <c r="FG27">
        <f>INDEX(HaverPull!$B:$XZ,MATCH(Calculations!FG$9,HaverPull!$B:$B,0),MATCH(Calculations!$B27,HaverPull!$B$1:$XZ$1,0))</f>
        <v>0</v>
      </c>
      <c r="FH27">
        <f>INDEX(HaverPull!$B:$XZ,MATCH(Calculations!FH$9,HaverPull!$B:$B,0),MATCH(Calculations!$B27,HaverPull!$B$1:$XZ$1,0))</f>
        <v>0</v>
      </c>
      <c r="FI27">
        <f>INDEX(HaverPull!$B:$XZ,MATCH(Calculations!FI$9,HaverPull!$B:$B,0),MATCH(Calculations!$B27,HaverPull!$B$1:$XZ$1,0))</f>
        <v>0</v>
      </c>
      <c r="FJ27">
        <f>INDEX(HaverPull!$B:$XZ,MATCH(Calculations!FJ$9,HaverPull!$B:$B,0),MATCH(Calculations!$B27,HaverPull!$B$1:$XZ$1,0))</f>
        <v>0</v>
      </c>
      <c r="FK27">
        <f>INDEX(HaverPull!$B:$XZ,MATCH(Calculations!FK$9,HaverPull!$B:$B,0),MATCH(Calculations!$B27,HaverPull!$B$1:$XZ$1,0))</f>
        <v>0</v>
      </c>
      <c r="FL27">
        <f>INDEX(HaverPull!$B:$XZ,MATCH(Calculations!FL$9,HaverPull!$B:$B,0),MATCH(Calculations!$B27,HaverPull!$B$1:$XZ$1,0))</f>
        <v>0</v>
      </c>
      <c r="FM27">
        <f>INDEX(HaverPull!$B:$XZ,MATCH(Calculations!FM$9,HaverPull!$B:$B,0),MATCH(Calculations!$B27,HaverPull!$B$1:$XZ$1,0))</f>
        <v>0</v>
      </c>
      <c r="FN27">
        <f>INDEX(HaverPull!$B:$XZ,MATCH(Calculations!FN$9,HaverPull!$B:$B,0),MATCH(Calculations!$B27,HaverPull!$B$1:$XZ$1,0))</f>
        <v>0</v>
      </c>
      <c r="FO27">
        <f>INDEX(HaverPull!$B:$XZ,MATCH(Calculations!FO$9,HaverPull!$B:$B,0),MATCH(Calculations!$B27,HaverPull!$B$1:$XZ$1,0))</f>
        <v>0</v>
      </c>
      <c r="FP27">
        <f>INDEX(HaverPull!$B:$XZ,MATCH(Calculations!FP$9,HaverPull!$B:$B,0),MATCH(Calculations!$B27,HaverPull!$B$1:$XZ$1,0))</f>
        <v>0</v>
      </c>
      <c r="FQ27">
        <f>INDEX(HaverPull!$B:$XZ,MATCH(Calculations!FQ$9,HaverPull!$B:$B,0),MATCH(Calculations!$B27,HaverPull!$B$1:$XZ$1,0))</f>
        <v>0</v>
      </c>
      <c r="FR27">
        <f>INDEX(HaverPull!$B:$XZ,MATCH(Calculations!FR$9,HaverPull!$B:$B,0),MATCH(Calculations!$B27,HaverPull!$B$1:$XZ$1,0))</f>
        <v>0</v>
      </c>
      <c r="FS27">
        <f>INDEX(HaverPull!$B:$XZ,MATCH(Calculations!FS$9,HaverPull!$B:$B,0),MATCH(Calculations!$B27,HaverPull!$B$1:$XZ$1,0))</f>
        <v>0</v>
      </c>
      <c r="FT27">
        <f>INDEX(HaverPull!$B:$XZ,MATCH(Calculations!FT$9,HaverPull!$B:$B,0),MATCH(Calculations!$B27,HaverPull!$B$1:$XZ$1,0))</f>
        <v>0</v>
      </c>
      <c r="FU27">
        <f>INDEX(HaverPull!$B:$XZ,MATCH(Calculations!FU$9,HaverPull!$B:$B,0),MATCH(Calculations!$B27,HaverPull!$B$1:$XZ$1,0))</f>
        <v>0</v>
      </c>
      <c r="FV27">
        <f>INDEX(HaverPull!$B:$XZ,MATCH(Calculations!FV$9,HaverPull!$B:$B,0),MATCH(Calculations!$B27,HaverPull!$B$1:$XZ$1,0))</f>
        <v>0</v>
      </c>
      <c r="FW27">
        <f>INDEX(HaverPull!$B:$XZ,MATCH(Calculations!FW$9,HaverPull!$B:$B,0),MATCH(Calculations!$B27,HaverPull!$B$1:$XZ$1,0))</f>
        <v>0</v>
      </c>
      <c r="FX27">
        <f>INDEX(HaverPull!$B:$XZ,MATCH(Calculations!FX$9,HaverPull!$B:$B,0),MATCH(Calculations!$B27,HaverPull!$B$1:$XZ$1,0))</f>
        <v>0</v>
      </c>
      <c r="FY27">
        <f>INDEX(HaverPull!$B:$XZ,MATCH(Calculations!FY$9,HaverPull!$B:$B,0),MATCH(Calculations!$B27,HaverPull!$B$1:$XZ$1,0))</f>
        <v>0</v>
      </c>
      <c r="FZ27">
        <f>INDEX(HaverPull!$B:$XZ,MATCH(Calculations!FZ$9,HaverPull!$B:$B,0),MATCH(Calculations!$B27,HaverPull!$B$1:$XZ$1,0))</f>
        <v>0</v>
      </c>
      <c r="GA27">
        <f>INDEX(HaverPull!$B:$XZ,MATCH(Calculations!GA$9,HaverPull!$B:$B,0),MATCH(Calculations!$B27,HaverPull!$B$1:$XZ$1,0))</f>
        <v>0</v>
      </c>
      <c r="GB27">
        <f>INDEX(HaverPull!$B:$XZ,MATCH(Calculations!GB$9,HaverPull!$B:$B,0),MATCH(Calculations!$B27,HaverPull!$B$1:$XZ$1,0))</f>
        <v>0</v>
      </c>
      <c r="GC27">
        <f>INDEX(HaverPull!$B:$XZ,MATCH(Calculations!GC$9,HaverPull!$B:$B,0),MATCH(Calculations!$B27,HaverPull!$B$1:$XZ$1,0))</f>
        <v>0</v>
      </c>
      <c r="GD27">
        <f>INDEX(HaverPull!$B:$XZ,MATCH(Calculations!GD$9,HaverPull!$B:$B,0),MATCH(Calculations!$B27,HaverPull!$B$1:$XZ$1,0))</f>
        <v>0</v>
      </c>
      <c r="GE27">
        <f>INDEX(HaverPull!$B:$XZ,MATCH(Calculations!GE$9,HaverPull!$B:$B,0),MATCH(Calculations!$B27,HaverPull!$B$1:$XZ$1,0))</f>
        <v>0</v>
      </c>
      <c r="GF27">
        <f>INDEX(HaverPull!$B:$XZ,MATCH(Calculations!GF$9,HaverPull!$B:$B,0),MATCH(Calculations!$B27,HaverPull!$B$1:$XZ$1,0))</f>
        <v>0</v>
      </c>
      <c r="GG27">
        <f>INDEX(HaverPull!$B:$XZ,MATCH(Calculations!GG$9,HaverPull!$B:$B,0),MATCH(Calculations!$B27,HaverPull!$B$1:$XZ$1,0))</f>
        <v>0</v>
      </c>
      <c r="GH27">
        <f>INDEX(HaverPull!$B:$XZ,MATCH(Calculations!GH$9,HaverPull!$B:$B,0),MATCH(Calculations!$B27,HaverPull!$B$1:$XZ$1,0))</f>
        <v>0</v>
      </c>
      <c r="GI27">
        <f>INDEX(HaverPull!$B:$XZ,MATCH(Calculations!GI$9,HaverPull!$B:$B,0),MATCH(Calculations!$B27,HaverPull!$B$1:$XZ$1,0))</f>
        <v>0</v>
      </c>
      <c r="GJ27">
        <f>INDEX(HaverPull!$B:$XZ,MATCH(Calculations!GJ$9,HaverPull!$B:$B,0),MATCH(Calculations!$B27,HaverPull!$B$1:$XZ$1,0))</f>
        <v>0</v>
      </c>
      <c r="GK27">
        <f>INDEX(HaverPull!$B:$XZ,MATCH(Calculations!GK$9,HaverPull!$B:$B,0),MATCH(Calculations!$B27,HaverPull!$B$1:$XZ$1,0))</f>
        <v>0</v>
      </c>
      <c r="GL27">
        <f>INDEX(HaverPull!$B:$XZ,MATCH(Calculations!GL$9,HaverPull!$B:$B,0),MATCH(Calculations!$B27,HaverPull!$B$1:$XZ$1,0))</f>
        <v>0</v>
      </c>
      <c r="GM27">
        <f>INDEX(HaverPull!$B:$XZ,MATCH(Calculations!GM$9,HaverPull!$B:$B,0),MATCH(Calculations!$B27,HaverPull!$B$1:$XZ$1,0))</f>
        <v>0</v>
      </c>
      <c r="GN27">
        <f>INDEX(HaverPull!$B:$XZ,MATCH(Calculations!GN$9,HaverPull!$B:$B,0),MATCH(Calculations!$B27,HaverPull!$B$1:$XZ$1,0))</f>
        <v>0</v>
      </c>
      <c r="GO27" t="e">
        <f>INDEX(HaverPull!$B:$XZ,MATCH(Calculations!GO$9,HaverPull!$B:$B,0),MATCH(Calculations!$B27,HaverPull!$B$1:$XZ$1,0))</f>
        <v>#N/A</v>
      </c>
      <c r="GP27" t="e">
        <f>INDEX(HaverPull!$B:$XZ,MATCH(Calculations!GP$9,HaverPull!$B:$B,0),MATCH(Calculations!$B27,HaverPull!$B$1:$XZ$1,0))</f>
        <v>#N/A</v>
      </c>
      <c r="GQ27" t="e">
        <f>INDEX(HaverPull!$B:$XZ,MATCH(Calculations!GQ$9,HaverPull!$B:$B,0),MATCH(Calculations!$B27,HaverPull!$B$1:$XZ$1,0))</f>
        <v>#N/A</v>
      </c>
      <c r="GR27" t="e">
        <f>INDEX(HaverPull!$B:$XZ,MATCH(Calculations!GR$9,HaverPull!$B:$B,0),MATCH(Calculations!$B27,HaverPull!$B$1:$XZ$1,0))</f>
        <v>#N/A</v>
      </c>
      <c r="GS27" t="e">
        <f>INDEX(HaverPull!$B:$XZ,MATCH(Calculations!GS$9,HaverPull!$B:$B,0),MATCH(Calculations!$B27,HaverPull!$B$1:$XZ$1,0))</f>
        <v>#N/A</v>
      </c>
      <c r="GT27" t="e">
        <f>INDEX(HaverPull!$B:$XZ,MATCH(Calculations!GT$9,HaverPull!$B:$B,0),MATCH(Calculations!$B27,HaverPull!$B$1:$XZ$1,0))</f>
        <v>#N/A</v>
      </c>
      <c r="GU27" t="e">
        <f>INDEX(HaverPull!$B:$XZ,MATCH(Calculations!GU$9,HaverPull!$B:$B,0),MATCH(Calculations!$B27,HaverPull!$B$1:$XZ$1,0))</f>
        <v>#N/A</v>
      </c>
      <c r="GV27" t="e">
        <f>INDEX(HaverPull!$B:$XZ,MATCH(Calculations!GV$9,HaverPull!$B:$B,0),MATCH(Calculations!$B27,HaverPull!$B$1:$XZ$1,0))</f>
        <v>#N/A</v>
      </c>
    </row>
    <row r="28" spans="1:204" x14ac:dyDescent="0.25">
      <c r="B28" t="s">
        <v>348</v>
      </c>
      <c r="C28">
        <f>5*C27</f>
        <v>5</v>
      </c>
      <c r="D28">
        <f t="shared" ref="D28:BO28" si="0">5*D27</f>
        <v>5</v>
      </c>
      <c r="E28">
        <f t="shared" si="0"/>
        <v>5</v>
      </c>
      <c r="F28">
        <f t="shared" si="0"/>
        <v>5</v>
      </c>
      <c r="G28">
        <f t="shared" si="0"/>
        <v>0</v>
      </c>
      <c r="H28">
        <f t="shared" si="0"/>
        <v>0</v>
      </c>
      <c r="I28">
        <f t="shared" si="0"/>
        <v>0</v>
      </c>
      <c r="J28">
        <f t="shared" si="0"/>
        <v>0</v>
      </c>
      <c r="K28">
        <f t="shared" si="0"/>
        <v>0</v>
      </c>
      <c r="L28">
        <f t="shared" si="0"/>
        <v>0</v>
      </c>
      <c r="M28">
        <f t="shared" si="0"/>
        <v>0</v>
      </c>
      <c r="N28">
        <f t="shared" si="0"/>
        <v>0</v>
      </c>
      <c r="O28">
        <f t="shared" si="0"/>
        <v>0</v>
      </c>
      <c r="P28">
        <f t="shared" si="0"/>
        <v>0</v>
      </c>
      <c r="Q28">
        <f t="shared" si="0"/>
        <v>0</v>
      </c>
      <c r="R28">
        <f t="shared" si="0"/>
        <v>0</v>
      </c>
      <c r="S28">
        <f t="shared" si="0"/>
        <v>5</v>
      </c>
      <c r="T28">
        <f t="shared" si="0"/>
        <v>5</v>
      </c>
      <c r="U28">
        <f t="shared" si="0"/>
        <v>5</v>
      </c>
      <c r="V28">
        <f t="shared" si="0"/>
        <v>5</v>
      </c>
      <c r="W28">
        <f t="shared" si="0"/>
        <v>5</v>
      </c>
      <c r="X28">
        <f t="shared" si="0"/>
        <v>0</v>
      </c>
      <c r="Y28">
        <f t="shared" si="0"/>
        <v>0</v>
      </c>
      <c r="Z28">
        <f t="shared" si="0"/>
        <v>0</v>
      </c>
      <c r="AA28">
        <f t="shared" si="0"/>
        <v>0</v>
      </c>
      <c r="AB28">
        <f t="shared" si="0"/>
        <v>0</v>
      </c>
      <c r="AC28">
        <f t="shared" si="0"/>
        <v>0</v>
      </c>
      <c r="AD28">
        <f t="shared" si="0"/>
        <v>0</v>
      </c>
      <c r="AE28">
        <f t="shared" si="0"/>
        <v>0</v>
      </c>
      <c r="AF28">
        <f t="shared" si="0"/>
        <v>0</v>
      </c>
      <c r="AG28">
        <f t="shared" si="0"/>
        <v>0</v>
      </c>
      <c r="AH28">
        <f t="shared" si="0"/>
        <v>0</v>
      </c>
      <c r="AI28">
        <f t="shared" si="0"/>
        <v>0</v>
      </c>
      <c r="AJ28">
        <f t="shared" si="0"/>
        <v>0</v>
      </c>
      <c r="AK28">
        <f t="shared" si="0"/>
        <v>0</v>
      </c>
      <c r="AL28">
        <f t="shared" si="0"/>
        <v>0</v>
      </c>
      <c r="AM28">
        <f t="shared" si="0"/>
        <v>0</v>
      </c>
      <c r="AN28">
        <f t="shared" si="0"/>
        <v>0</v>
      </c>
      <c r="AO28">
        <f t="shared" si="0"/>
        <v>0</v>
      </c>
      <c r="AP28">
        <f t="shared" si="0"/>
        <v>0</v>
      </c>
      <c r="AQ28">
        <f t="shared" si="0"/>
        <v>0</v>
      </c>
      <c r="AR28">
        <f t="shared" si="0"/>
        <v>5</v>
      </c>
      <c r="AS28">
        <f t="shared" si="0"/>
        <v>5</v>
      </c>
      <c r="AT28">
        <f t="shared" si="0"/>
        <v>0</v>
      </c>
      <c r="AU28">
        <f t="shared" si="0"/>
        <v>0</v>
      </c>
      <c r="AV28">
        <f t="shared" si="0"/>
        <v>0</v>
      </c>
      <c r="AW28">
        <f t="shared" si="0"/>
        <v>0</v>
      </c>
      <c r="AX28">
        <f t="shared" si="0"/>
        <v>5</v>
      </c>
      <c r="AY28">
        <f t="shared" si="0"/>
        <v>5</v>
      </c>
      <c r="AZ28">
        <f t="shared" si="0"/>
        <v>5</v>
      </c>
      <c r="BA28">
        <f t="shared" si="0"/>
        <v>5</v>
      </c>
      <c r="BB28">
        <f t="shared" si="0"/>
        <v>5</v>
      </c>
      <c r="BC28">
        <f t="shared" si="0"/>
        <v>0</v>
      </c>
      <c r="BD28">
        <f t="shared" si="0"/>
        <v>0</v>
      </c>
      <c r="BE28">
        <f t="shared" si="0"/>
        <v>0</v>
      </c>
      <c r="BF28">
        <f t="shared" si="0"/>
        <v>0</v>
      </c>
      <c r="BG28">
        <f t="shared" si="0"/>
        <v>0</v>
      </c>
      <c r="BH28">
        <f t="shared" si="0"/>
        <v>0</v>
      </c>
      <c r="BI28">
        <f t="shared" si="0"/>
        <v>0</v>
      </c>
      <c r="BJ28">
        <f t="shared" si="0"/>
        <v>0</v>
      </c>
      <c r="BK28">
        <f t="shared" si="0"/>
        <v>0</v>
      </c>
      <c r="BL28">
        <f t="shared" si="0"/>
        <v>0</v>
      </c>
      <c r="BM28">
        <f t="shared" si="0"/>
        <v>0</v>
      </c>
      <c r="BN28">
        <f t="shared" si="0"/>
        <v>0</v>
      </c>
      <c r="BO28">
        <f t="shared" si="0"/>
        <v>0</v>
      </c>
      <c r="BP28">
        <f t="shared" ref="BP28:EA28" si="1">5*BP27</f>
        <v>0</v>
      </c>
      <c r="BQ28">
        <f t="shared" si="1"/>
        <v>0</v>
      </c>
      <c r="BR28">
        <f t="shared" si="1"/>
        <v>0</v>
      </c>
      <c r="BS28">
        <f t="shared" si="1"/>
        <v>0</v>
      </c>
      <c r="BT28">
        <f t="shared" si="1"/>
        <v>0</v>
      </c>
      <c r="BU28">
        <f t="shared" si="1"/>
        <v>0</v>
      </c>
      <c r="BV28">
        <f t="shared" si="1"/>
        <v>0</v>
      </c>
      <c r="BW28">
        <f t="shared" si="1"/>
        <v>0</v>
      </c>
      <c r="BX28">
        <f t="shared" si="1"/>
        <v>0</v>
      </c>
      <c r="BY28">
        <f t="shared" si="1"/>
        <v>0</v>
      </c>
      <c r="BZ28">
        <f t="shared" si="1"/>
        <v>0</v>
      </c>
      <c r="CA28">
        <f t="shared" si="1"/>
        <v>0</v>
      </c>
      <c r="CB28">
        <f t="shared" si="1"/>
        <v>0</v>
      </c>
      <c r="CC28">
        <f t="shared" si="1"/>
        <v>0</v>
      </c>
      <c r="CD28">
        <f t="shared" si="1"/>
        <v>0</v>
      </c>
      <c r="CE28">
        <f t="shared" si="1"/>
        <v>0</v>
      </c>
      <c r="CF28">
        <f t="shared" si="1"/>
        <v>0</v>
      </c>
      <c r="CG28">
        <f t="shared" si="1"/>
        <v>0</v>
      </c>
      <c r="CH28">
        <f t="shared" si="1"/>
        <v>5</v>
      </c>
      <c r="CI28">
        <f t="shared" si="1"/>
        <v>5</v>
      </c>
      <c r="CJ28">
        <f t="shared" si="1"/>
        <v>0</v>
      </c>
      <c r="CK28">
        <f t="shared" si="1"/>
        <v>0</v>
      </c>
      <c r="CL28">
        <f t="shared" si="1"/>
        <v>0</v>
      </c>
      <c r="CM28">
        <f t="shared" si="1"/>
        <v>0</v>
      </c>
      <c r="CN28">
        <f t="shared" si="1"/>
        <v>0</v>
      </c>
      <c r="CO28">
        <f t="shared" si="1"/>
        <v>0</v>
      </c>
      <c r="CP28">
        <f t="shared" si="1"/>
        <v>0</v>
      </c>
      <c r="CQ28">
        <f t="shared" si="1"/>
        <v>0</v>
      </c>
      <c r="CR28">
        <f t="shared" si="1"/>
        <v>0</v>
      </c>
      <c r="CS28">
        <f t="shared" si="1"/>
        <v>0</v>
      </c>
      <c r="CT28">
        <f t="shared" si="1"/>
        <v>0</v>
      </c>
      <c r="CU28">
        <f t="shared" si="1"/>
        <v>0</v>
      </c>
      <c r="CV28">
        <f t="shared" si="1"/>
        <v>0</v>
      </c>
      <c r="CW28">
        <f t="shared" si="1"/>
        <v>0</v>
      </c>
      <c r="CX28">
        <f t="shared" si="1"/>
        <v>0</v>
      </c>
      <c r="CY28">
        <f t="shared" si="1"/>
        <v>0</v>
      </c>
      <c r="CZ28">
        <f t="shared" si="1"/>
        <v>0</v>
      </c>
      <c r="DA28">
        <f t="shared" si="1"/>
        <v>0</v>
      </c>
      <c r="DB28">
        <f t="shared" si="1"/>
        <v>0</v>
      </c>
      <c r="DC28">
        <f t="shared" si="1"/>
        <v>0</v>
      </c>
      <c r="DD28">
        <f t="shared" si="1"/>
        <v>0</v>
      </c>
      <c r="DE28">
        <f t="shared" si="1"/>
        <v>0</v>
      </c>
      <c r="DF28">
        <f t="shared" si="1"/>
        <v>0</v>
      </c>
      <c r="DG28">
        <f t="shared" si="1"/>
        <v>0</v>
      </c>
      <c r="DH28">
        <f t="shared" si="1"/>
        <v>0</v>
      </c>
      <c r="DI28">
        <f t="shared" si="1"/>
        <v>0</v>
      </c>
      <c r="DJ28">
        <f t="shared" si="1"/>
        <v>0</v>
      </c>
      <c r="DK28">
        <f t="shared" si="1"/>
        <v>0</v>
      </c>
      <c r="DL28">
        <f t="shared" si="1"/>
        <v>0</v>
      </c>
      <c r="DM28">
        <f t="shared" si="1"/>
        <v>0</v>
      </c>
      <c r="DN28">
        <f t="shared" si="1"/>
        <v>0</v>
      </c>
      <c r="DO28">
        <f t="shared" si="1"/>
        <v>0</v>
      </c>
      <c r="DP28">
        <f t="shared" si="1"/>
        <v>0</v>
      </c>
      <c r="DQ28">
        <f t="shared" si="1"/>
        <v>0</v>
      </c>
      <c r="DR28">
        <f t="shared" si="1"/>
        <v>0</v>
      </c>
      <c r="DS28">
        <f t="shared" si="1"/>
        <v>0</v>
      </c>
      <c r="DT28">
        <f t="shared" si="1"/>
        <v>0</v>
      </c>
      <c r="DU28">
        <f t="shared" si="1"/>
        <v>0</v>
      </c>
      <c r="DV28">
        <f t="shared" si="1"/>
        <v>0</v>
      </c>
      <c r="DW28">
        <f t="shared" si="1"/>
        <v>0</v>
      </c>
      <c r="DX28">
        <f t="shared" si="1"/>
        <v>5</v>
      </c>
      <c r="DY28">
        <f t="shared" si="1"/>
        <v>5</v>
      </c>
      <c r="DZ28">
        <f t="shared" si="1"/>
        <v>5</v>
      </c>
      <c r="EA28">
        <f t="shared" si="1"/>
        <v>0</v>
      </c>
      <c r="EB28">
        <f t="shared" ref="EB28:GM28" si="2">5*EB27</f>
        <v>0</v>
      </c>
      <c r="EC28">
        <f t="shared" si="2"/>
        <v>0</v>
      </c>
      <c r="ED28">
        <f t="shared" si="2"/>
        <v>0</v>
      </c>
      <c r="EE28">
        <f t="shared" si="2"/>
        <v>0</v>
      </c>
      <c r="EF28">
        <f t="shared" si="2"/>
        <v>0</v>
      </c>
      <c r="EG28">
        <f t="shared" si="2"/>
        <v>0</v>
      </c>
      <c r="EH28">
        <f t="shared" si="2"/>
        <v>0</v>
      </c>
      <c r="EI28">
        <f t="shared" si="2"/>
        <v>0</v>
      </c>
      <c r="EJ28">
        <f t="shared" si="2"/>
        <v>0</v>
      </c>
      <c r="EK28">
        <f t="shared" si="2"/>
        <v>0</v>
      </c>
      <c r="EL28">
        <f t="shared" si="2"/>
        <v>0</v>
      </c>
      <c r="EM28">
        <f t="shared" si="2"/>
        <v>0</v>
      </c>
      <c r="EN28">
        <f t="shared" si="2"/>
        <v>0</v>
      </c>
      <c r="EO28">
        <f t="shared" si="2"/>
        <v>0</v>
      </c>
      <c r="EP28">
        <f t="shared" si="2"/>
        <v>0</v>
      </c>
      <c r="EQ28">
        <f t="shared" si="2"/>
        <v>0</v>
      </c>
      <c r="ER28">
        <f t="shared" si="2"/>
        <v>0</v>
      </c>
      <c r="ES28">
        <f t="shared" si="2"/>
        <v>0</v>
      </c>
      <c r="ET28">
        <f t="shared" si="2"/>
        <v>0</v>
      </c>
      <c r="EU28">
        <f t="shared" si="2"/>
        <v>0</v>
      </c>
      <c r="EV28">
        <f t="shared" si="2"/>
        <v>0</v>
      </c>
      <c r="EW28">
        <f t="shared" si="2"/>
        <v>0</v>
      </c>
      <c r="EX28">
        <f t="shared" si="2"/>
        <v>0</v>
      </c>
      <c r="EY28">
        <f t="shared" si="2"/>
        <v>5</v>
      </c>
      <c r="EZ28">
        <f t="shared" si="2"/>
        <v>5</v>
      </c>
      <c r="FA28">
        <f t="shared" si="2"/>
        <v>5</v>
      </c>
      <c r="FB28">
        <f t="shared" si="2"/>
        <v>5</v>
      </c>
      <c r="FC28">
        <f t="shared" si="2"/>
        <v>5</v>
      </c>
      <c r="FD28">
        <f t="shared" si="2"/>
        <v>5</v>
      </c>
      <c r="FE28">
        <f t="shared" si="2"/>
        <v>0</v>
      </c>
      <c r="FF28">
        <f t="shared" si="2"/>
        <v>0</v>
      </c>
      <c r="FG28">
        <f t="shared" si="2"/>
        <v>0</v>
      </c>
      <c r="FH28">
        <f t="shared" si="2"/>
        <v>0</v>
      </c>
      <c r="FI28">
        <f t="shared" si="2"/>
        <v>0</v>
      </c>
      <c r="FJ28">
        <f t="shared" si="2"/>
        <v>0</v>
      </c>
      <c r="FK28">
        <f t="shared" si="2"/>
        <v>0</v>
      </c>
      <c r="FL28">
        <f t="shared" si="2"/>
        <v>0</v>
      </c>
      <c r="FM28">
        <f t="shared" si="2"/>
        <v>0</v>
      </c>
      <c r="FN28">
        <f t="shared" si="2"/>
        <v>0</v>
      </c>
      <c r="FO28">
        <f t="shared" si="2"/>
        <v>0</v>
      </c>
      <c r="FP28">
        <f t="shared" si="2"/>
        <v>0</v>
      </c>
      <c r="FQ28">
        <f t="shared" si="2"/>
        <v>0</v>
      </c>
      <c r="FR28">
        <f t="shared" si="2"/>
        <v>0</v>
      </c>
      <c r="FS28">
        <f t="shared" si="2"/>
        <v>0</v>
      </c>
      <c r="FT28">
        <f t="shared" si="2"/>
        <v>0</v>
      </c>
      <c r="FU28">
        <f t="shared" si="2"/>
        <v>0</v>
      </c>
      <c r="FV28">
        <f t="shared" si="2"/>
        <v>0</v>
      </c>
      <c r="FW28">
        <f t="shared" si="2"/>
        <v>0</v>
      </c>
      <c r="FX28">
        <f t="shared" si="2"/>
        <v>0</v>
      </c>
      <c r="FY28">
        <f t="shared" si="2"/>
        <v>0</v>
      </c>
      <c r="FZ28">
        <f t="shared" si="2"/>
        <v>0</v>
      </c>
      <c r="GA28">
        <f t="shared" si="2"/>
        <v>0</v>
      </c>
      <c r="GB28">
        <f t="shared" si="2"/>
        <v>0</v>
      </c>
      <c r="GC28">
        <f t="shared" si="2"/>
        <v>0</v>
      </c>
      <c r="GD28">
        <f t="shared" si="2"/>
        <v>0</v>
      </c>
      <c r="GE28">
        <f t="shared" si="2"/>
        <v>0</v>
      </c>
      <c r="GF28">
        <f t="shared" si="2"/>
        <v>0</v>
      </c>
      <c r="GG28">
        <f t="shared" si="2"/>
        <v>0</v>
      </c>
      <c r="GH28">
        <f t="shared" si="2"/>
        <v>0</v>
      </c>
      <c r="GI28">
        <f t="shared" si="2"/>
        <v>0</v>
      </c>
      <c r="GJ28">
        <f t="shared" si="2"/>
        <v>0</v>
      </c>
      <c r="GK28">
        <f t="shared" si="2"/>
        <v>0</v>
      </c>
      <c r="GL28">
        <f t="shared" si="2"/>
        <v>0</v>
      </c>
      <c r="GM28">
        <f t="shared" si="2"/>
        <v>0</v>
      </c>
      <c r="GN28">
        <f t="shared" ref="GN28:GV28" si="3">5*GN27</f>
        <v>0</v>
      </c>
      <c r="GO28" t="e">
        <f t="shared" si="3"/>
        <v>#N/A</v>
      </c>
      <c r="GP28" t="e">
        <f t="shared" si="3"/>
        <v>#N/A</v>
      </c>
      <c r="GQ28" t="e">
        <f t="shared" si="3"/>
        <v>#N/A</v>
      </c>
      <c r="GR28" t="e">
        <f t="shared" si="3"/>
        <v>#N/A</v>
      </c>
      <c r="GS28" t="e">
        <f t="shared" si="3"/>
        <v>#N/A</v>
      </c>
      <c r="GT28" t="e">
        <f t="shared" si="3"/>
        <v>#N/A</v>
      </c>
      <c r="GU28" t="e">
        <f t="shared" si="3"/>
        <v>#N/A</v>
      </c>
      <c r="GV28" t="e">
        <f t="shared" si="3"/>
        <v>#N/A</v>
      </c>
    </row>
    <row r="29" spans="1:204" x14ac:dyDescent="0.25">
      <c r="B29" t="s">
        <v>345</v>
      </c>
      <c r="C29">
        <f t="shared" ref="C29:BN29" si="4">-3*C27</f>
        <v>-3</v>
      </c>
      <c r="D29">
        <f t="shared" si="4"/>
        <v>-3</v>
      </c>
      <c r="E29">
        <f t="shared" si="4"/>
        <v>-3</v>
      </c>
      <c r="F29">
        <f t="shared" si="4"/>
        <v>-3</v>
      </c>
      <c r="G29">
        <f t="shared" si="4"/>
        <v>0</v>
      </c>
      <c r="H29">
        <f t="shared" si="4"/>
        <v>0</v>
      </c>
      <c r="I29">
        <f t="shared" si="4"/>
        <v>0</v>
      </c>
      <c r="J29">
        <f t="shared" si="4"/>
        <v>0</v>
      </c>
      <c r="K29">
        <f t="shared" si="4"/>
        <v>0</v>
      </c>
      <c r="L29">
        <f t="shared" si="4"/>
        <v>0</v>
      </c>
      <c r="M29">
        <f t="shared" si="4"/>
        <v>0</v>
      </c>
      <c r="N29">
        <f t="shared" si="4"/>
        <v>0</v>
      </c>
      <c r="O29">
        <f t="shared" si="4"/>
        <v>0</v>
      </c>
      <c r="P29">
        <f t="shared" si="4"/>
        <v>0</v>
      </c>
      <c r="Q29">
        <f t="shared" si="4"/>
        <v>0</v>
      </c>
      <c r="R29">
        <f t="shared" si="4"/>
        <v>0</v>
      </c>
      <c r="S29">
        <f t="shared" si="4"/>
        <v>-3</v>
      </c>
      <c r="T29">
        <f t="shared" si="4"/>
        <v>-3</v>
      </c>
      <c r="U29">
        <f t="shared" si="4"/>
        <v>-3</v>
      </c>
      <c r="V29">
        <f t="shared" si="4"/>
        <v>-3</v>
      </c>
      <c r="W29">
        <f t="shared" si="4"/>
        <v>-3</v>
      </c>
      <c r="X29">
        <f t="shared" si="4"/>
        <v>0</v>
      </c>
      <c r="Y29">
        <f t="shared" si="4"/>
        <v>0</v>
      </c>
      <c r="Z29">
        <f t="shared" si="4"/>
        <v>0</v>
      </c>
      <c r="AA29">
        <f t="shared" si="4"/>
        <v>0</v>
      </c>
      <c r="AB29">
        <f t="shared" si="4"/>
        <v>0</v>
      </c>
      <c r="AC29">
        <f t="shared" si="4"/>
        <v>0</v>
      </c>
      <c r="AD29">
        <f t="shared" si="4"/>
        <v>0</v>
      </c>
      <c r="AE29">
        <f t="shared" si="4"/>
        <v>0</v>
      </c>
      <c r="AF29">
        <f t="shared" si="4"/>
        <v>0</v>
      </c>
      <c r="AG29">
        <f t="shared" si="4"/>
        <v>0</v>
      </c>
      <c r="AH29">
        <f t="shared" si="4"/>
        <v>0</v>
      </c>
      <c r="AI29">
        <f t="shared" si="4"/>
        <v>0</v>
      </c>
      <c r="AJ29">
        <f t="shared" si="4"/>
        <v>0</v>
      </c>
      <c r="AK29">
        <f t="shared" si="4"/>
        <v>0</v>
      </c>
      <c r="AL29">
        <f t="shared" si="4"/>
        <v>0</v>
      </c>
      <c r="AM29">
        <f t="shared" si="4"/>
        <v>0</v>
      </c>
      <c r="AN29">
        <f t="shared" si="4"/>
        <v>0</v>
      </c>
      <c r="AO29">
        <f t="shared" si="4"/>
        <v>0</v>
      </c>
      <c r="AP29">
        <f t="shared" si="4"/>
        <v>0</v>
      </c>
      <c r="AQ29">
        <f t="shared" si="4"/>
        <v>0</v>
      </c>
      <c r="AR29">
        <f t="shared" si="4"/>
        <v>-3</v>
      </c>
      <c r="AS29">
        <f t="shared" si="4"/>
        <v>-3</v>
      </c>
      <c r="AT29">
        <f t="shared" si="4"/>
        <v>0</v>
      </c>
      <c r="AU29">
        <f t="shared" si="4"/>
        <v>0</v>
      </c>
      <c r="AV29">
        <f t="shared" si="4"/>
        <v>0</v>
      </c>
      <c r="AW29">
        <f t="shared" si="4"/>
        <v>0</v>
      </c>
      <c r="AX29">
        <f t="shared" si="4"/>
        <v>-3</v>
      </c>
      <c r="AY29">
        <f t="shared" si="4"/>
        <v>-3</v>
      </c>
      <c r="AZ29">
        <f t="shared" si="4"/>
        <v>-3</v>
      </c>
      <c r="BA29">
        <f t="shared" si="4"/>
        <v>-3</v>
      </c>
      <c r="BB29">
        <f t="shared" si="4"/>
        <v>-3</v>
      </c>
      <c r="BC29">
        <f t="shared" si="4"/>
        <v>0</v>
      </c>
      <c r="BD29">
        <f t="shared" si="4"/>
        <v>0</v>
      </c>
      <c r="BE29">
        <f t="shared" si="4"/>
        <v>0</v>
      </c>
      <c r="BF29">
        <f t="shared" si="4"/>
        <v>0</v>
      </c>
      <c r="BG29">
        <f t="shared" si="4"/>
        <v>0</v>
      </c>
      <c r="BH29">
        <f t="shared" si="4"/>
        <v>0</v>
      </c>
      <c r="BI29">
        <f t="shared" si="4"/>
        <v>0</v>
      </c>
      <c r="BJ29">
        <f t="shared" si="4"/>
        <v>0</v>
      </c>
      <c r="BK29">
        <f t="shared" si="4"/>
        <v>0</v>
      </c>
      <c r="BL29">
        <f t="shared" si="4"/>
        <v>0</v>
      </c>
      <c r="BM29">
        <f t="shared" si="4"/>
        <v>0</v>
      </c>
      <c r="BN29">
        <f t="shared" si="4"/>
        <v>0</v>
      </c>
      <c r="BO29">
        <f t="shared" ref="BO29:DZ29" si="5">-3*BO27</f>
        <v>0</v>
      </c>
      <c r="BP29">
        <f t="shared" si="5"/>
        <v>0</v>
      </c>
      <c r="BQ29">
        <f t="shared" si="5"/>
        <v>0</v>
      </c>
      <c r="BR29">
        <f t="shared" si="5"/>
        <v>0</v>
      </c>
      <c r="BS29">
        <f t="shared" si="5"/>
        <v>0</v>
      </c>
      <c r="BT29">
        <f t="shared" si="5"/>
        <v>0</v>
      </c>
      <c r="BU29">
        <f t="shared" si="5"/>
        <v>0</v>
      </c>
      <c r="BV29">
        <f t="shared" si="5"/>
        <v>0</v>
      </c>
      <c r="BW29">
        <f t="shared" si="5"/>
        <v>0</v>
      </c>
      <c r="BX29">
        <f t="shared" si="5"/>
        <v>0</v>
      </c>
      <c r="BY29">
        <f t="shared" si="5"/>
        <v>0</v>
      </c>
      <c r="BZ29">
        <f t="shared" si="5"/>
        <v>0</v>
      </c>
      <c r="CA29">
        <f t="shared" si="5"/>
        <v>0</v>
      </c>
      <c r="CB29">
        <f t="shared" si="5"/>
        <v>0</v>
      </c>
      <c r="CC29">
        <f t="shared" si="5"/>
        <v>0</v>
      </c>
      <c r="CD29">
        <f t="shared" si="5"/>
        <v>0</v>
      </c>
      <c r="CE29">
        <f t="shared" si="5"/>
        <v>0</v>
      </c>
      <c r="CF29">
        <f t="shared" si="5"/>
        <v>0</v>
      </c>
      <c r="CG29">
        <f t="shared" si="5"/>
        <v>0</v>
      </c>
      <c r="CH29">
        <f t="shared" si="5"/>
        <v>-3</v>
      </c>
      <c r="CI29">
        <f t="shared" si="5"/>
        <v>-3</v>
      </c>
      <c r="CJ29">
        <f t="shared" si="5"/>
        <v>0</v>
      </c>
      <c r="CK29">
        <f t="shared" si="5"/>
        <v>0</v>
      </c>
      <c r="CL29">
        <f t="shared" si="5"/>
        <v>0</v>
      </c>
      <c r="CM29">
        <f t="shared" si="5"/>
        <v>0</v>
      </c>
      <c r="CN29">
        <f t="shared" si="5"/>
        <v>0</v>
      </c>
      <c r="CO29">
        <f t="shared" si="5"/>
        <v>0</v>
      </c>
      <c r="CP29">
        <f t="shared" si="5"/>
        <v>0</v>
      </c>
      <c r="CQ29">
        <f t="shared" si="5"/>
        <v>0</v>
      </c>
      <c r="CR29">
        <f t="shared" si="5"/>
        <v>0</v>
      </c>
      <c r="CS29">
        <f t="shared" si="5"/>
        <v>0</v>
      </c>
      <c r="CT29">
        <f t="shared" si="5"/>
        <v>0</v>
      </c>
      <c r="CU29">
        <f t="shared" si="5"/>
        <v>0</v>
      </c>
      <c r="CV29">
        <f t="shared" si="5"/>
        <v>0</v>
      </c>
      <c r="CW29">
        <f t="shared" si="5"/>
        <v>0</v>
      </c>
      <c r="CX29">
        <f t="shared" si="5"/>
        <v>0</v>
      </c>
      <c r="CY29">
        <f t="shared" si="5"/>
        <v>0</v>
      </c>
      <c r="CZ29">
        <f t="shared" si="5"/>
        <v>0</v>
      </c>
      <c r="DA29">
        <f t="shared" si="5"/>
        <v>0</v>
      </c>
      <c r="DB29">
        <f t="shared" si="5"/>
        <v>0</v>
      </c>
      <c r="DC29">
        <f t="shared" si="5"/>
        <v>0</v>
      </c>
      <c r="DD29">
        <f t="shared" si="5"/>
        <v>0</v>
      </c>
      <c r="DE29">
        <f t="shared" si="5"/>
        <v>0</v>
      </c>
      <c r="DF29">
        <f t="shared" si="5"/>
        <v>0</v>
      </c>
      <c r="DG29">
        <f t="shared" si="5"/>
        <v>0</v>
      </c>
      <c r="DH29">
        <f t="shared" si="5"/>
        <v>0</v>
      </c>
      <c r="DI29">
        <f t="shared" si="5"/>
        <v>0</v>
      </c>
      <c r="DJ29">
        <f t="shared" si="5"/>
        <v>0</v>
      </c>
      <c r="DK29">
        <f t="shared" si="5"/>
        <v>0</v>
      </c>
      <c r="DL29">
        <f t="shared" si="5"/>
        <v>0</v>
      </c>
      <c r="DM29">
        <f t="shared" si="5"/>
        <v>0</v>
      </c>
      <c r="DN29">
        <f t="shared" si="5"/>
        <v>0</v>
      </c>
      <c r="DO29">
        <f t="shared" si="5"/>
        <v>0</v>
      </c>
      <c r="DP29">
        <f t="shared" si="5"/>
        <v>0</v>
      </c>
      <c r="DQ29">
        <f t="shared" si="5"/>
        <v>0</v>
      </c>
      <c r="DR29">
        <f t="shared" si="5"/>
        <v>0</v>
      </c>
      <c r="DS29">
        <f t="shared" si="5"/>
        <v>0</v>
      </c>
      <c r="DT29">
        <f t="shared" si="5"/>
        <v>0</v>
      </c>
      <c r="DU29">
        <f t="shared" si="5"/>
        <v>0</v>
      </c>
      <c r="DV29">
        <f t="shared" si="5"/>
        <v>0</v>
      </c>
      <c r="DW29">
        <f t="shared" si="5"/>
        <v>0</v>
      </c>
      <c r="DX29">
        <f t="shared" si="5"/>
        <v>-3</v>
      </c>
      <c r="DY29">
        <f t="shared" si="5"/>
        <v>-3</v>
      </c>
      <c r="DZ29">
        <f t="shared" si="5"/>
        <v>-3</v>
      </c>
      <c r="EA29">
        <f t="shared" ref="EA29:GL29" si="6">-3*EA27</f>
        <v>0</v>
      </c>
      <c r="EB29">
        <f t="shared" si="6"/>
        <v>0</v>
      </c>
      <c r="EC29">
        <f t="shared" si="6"/>
        <v>0</v>
      </c>
      <c r="ED29">
        <f t="shared" si="6"/>
        <v>0</v>
      </c>
      <c r="EE29">
        <f t="shared" si="6"/>
        <v>0</v>
      </c>
      <c r="EF29">
        <f t="shared" si="6"/>
        <v>0</v>
      </c>
      <c r="EG29">
        <f t="shared" si="6"/>
        <v>0</v>
      </c>
      <c r="EH29">
        <f t="shared" si="6"/>
        <v>0</v>
      </c>
      <c r="EI29">
        <f t="shared" si="6"/>
        <v>0</v>
      </c>
      <c r="EJ29">
        <f t="shared" si="6"/>
        <v>0</v>
      </c>
      <c r="EK29">
        <f t="shared" si="6"/>
        <v>0</v>
      </c>
      <c r="EL29">
        <f t="shared" si="6"/>
        <v>0</v>
      </c>
      <c r="EM29">
        <f t="shared" si="6"/>
        <v>0</v>
      </c>
      <c r="EN29">
        <f t="shared" si="6"/>
        <v>0</v>
      </c>
      <c r="EO29">
        <f t="shared" si="6"/>
        <v>0</v>
      </c>
      <c r="EP29">
        <f t="shared" si="6"/>
        <v>0</v>
      </c>
      <c r="EQ29">
        <f t="shared" si="6"/>
        <v>0</v>
      </c>
      <c r="ER29">
        <f t="shared" si="6"/>
        <v>0</v>
      </c>
      <c r="ES29">
        <f t="shared" si="6"/>
        <v>0</v>
      </c>
      <c r="ET29">
        <f t="shared" si="6"/>
        <v>0</v>
      </c>
      <c r="EU29">
        <f t="shared" si="6"/>
        <v>0</v>
      </c>
      <c r="EV29">
        <f t="shared" si="6"/>
        <v>0</v>
      </c>
      <c r="EW29">
        <f t="shared" si="6"/>
        <v>0</v>
      </c>
      <c r="EX29">
        <f t="shared" si="6"/>
        <v>0</v>
      </c>
      <c r="EY29">
        <f t="shared" si="6"/>
        <v>-3</v>
      </c>
      <c r="EZ29">
        <f t="shared" si="6"/>
        <v>-3</v>
      </c>
      <c r="FA29">
        <f t="shared" si="6"/>
        <v>-3</v>
      </c>
      <c r="FB29">
        <f t="shared" si="6"/>
        <v>-3</v>
      </c>
      <c r="FC29">
        <f t="shared" si="6"/>
        <v>-3</v>
      </c>
      <c r="FD29">
        <f t="shared" si="6"/>
        <v>-3</v>
      </c>
      <c r="FE29">
        <f t="shared" si="6"/>
        <v>0</v>
      </c>
      <c r="FF29">
        <f t="shared" si="6"/>
        <v>0</v>
      </c>
      <c r="FG29">
        <f t="shared" si="6"/>
        <v>0</v>
      </c>
      <c r="FH29">
        <f t="shared" si="6"/>
        <v>0</v>
      </c>
      <c r="FI29">
        <f t="shared" si="6"/>
        <v>0</v>
      </c>
      <c r="FJ29">
        <f t="shared" si="6"/>
        <v>0</v>
      </c>
      <c r="FK29">
        <f t="shared" si="6"/>
        <v>0</v>
      </c>
      <c r="FL29">
        <f t="shared" si="6"/>
        <v>0</v>
      </c>
      <c r="FM29">
        <f t="shared" si="6"/>
        <v>0</v>
      </c>
      <c r="FN29">
        <f t="shared" si="6"/>
        <v>0</v>
      </c>
      <c r="FO29">
        <f t="shared" si="6"/>
        <v>0</v>
      </c>
      <c r="FP29">
        <f t="shared" si="6"/>
        <v>0</v>
      </c>
      <c r="FQ29">
        <f t="shared" si="6"/>
        <v>0</v>
      </c>
      <c r="FR29">
        <f t="shared" si="6"/>
        <v>0</v>
      </c>
      <c r="FS29">
        <f t="shared" si="6"/>
        <v>0</v>
      </c>
      <c r="FT29">
        <f t="shared" si="6"/>
        <v>0</v>
      </c>
      <c r="FU29">
        <f t="shared" si="6"/>
        <v>0</v>
      </c>
      <c r="FV29">
        <f t="shared" si="6"/>
        <v>0</v>
      </c>
      <c r="FW29">
        <f t="shared" si="6"/>
        <v>0</v>
      </c>
      <c r="FX29">
        <f t="shared" si="6"/>
        <v>0</v>
      </c>
      <c r="FY29">
        <f t="shared" si="6"/>
        <v>0</v>
      </c>
      <c r="FZ29">
        <f t="shared" si="6"/>
        <v>0</v>
      </c>
      <c r="GA29">
        <f t="shared" si="6"/>
        <v>0</v>
      </c>
      <c r="GB29">
        <f t="shared" si="6"/>
        <v>0</v>
      </c>
      <c r="GC29">
        <f t="shared" si="6"/>
        <v>0</v>
      </c>
      <c r="GD29">
        <f t="shared" si="6"/>
        <v>0</v>
      </c>
      <c r="GE29">
        <f t="shared" si="6"/>
        <v>0</v>
      </c>
      <c r="GF29">
        <f t="shared" si="6"/>
        <v>0</v>
      </c>
      <c r="GG29">
        <f t="shared" si="6"/>
        <v>0</v>
      </c>
      <c r="GH29">
        <f t="shared" si="6"/>
        <v>0</v>
      </c>
      <c r="GI29">
        <f t="shared" si="6"/>
        <v>0</v>
      </c>
      <c r="GJ29">
        <f t="shared" si="6"/>
        <v>0</v>
      </c>
      <c r="GK29">
        <f t="shared" si="6"/>
        <v>0</v>
      </c>
      <c r="GL29">
        <f t="shared" si="6"/>
        <v>0</v>
      </c>
      <c r="GM29">
        <f t="shared" ref="GM29:GV29" si="7">-3*GM27</f>
        <v>0</v>
      </c>
      <c r="GN29">
        <f t="shared" si="7"/>
        <v>0</v>
      </c>
      <c r="GO29" t="e">
        <f t="shared" si="7"/>
        <v>#N/A</v>
      </c>
      <c r="GP29" t="e">
        <f t="shared" si="7"/>
        <v>#N/A</v>
      </c>
      <c r="GQ29" t="e">
        <f t="shared" si="7"/>
        <v>#N/A</v>
      </c>
      <c r="GR29" t="e">
        <f t="shared" si="7"/>
        <v>#N/A</v>
      </c>
      <c r="GS29" t="e">
        <f t="shared" si="7"/>
        <v>#N/A</v>
      </c>
      <c r="GT29" t="e">
        <f t="shared" si="7"/>
        <v>#N/A</v>
      </c>
      <c r="GU29" t="e">
        <f t="shared" si="7"/>
        <v>#N/A</v>
      </c>
      <c r="GV29" t="e">
        <f t="shared" si="7"/>
        <v>#N/A</v>
      </c>
    </row>
    <row r="30" spans="1:204" s="3" customFormat="1" x14ac:dyDescent="0.25">
      <c r="A30" s="11" t="s">
        <v>160</v>
      </c>
    </row>
    <row r="31" spans="1:204" s="8" customFormat="1" x14ac:dyDescent="0.25">
      <c r="A31" s="12" t="s">
        <v>161</v>
      </c>
    </row>
    <row r="32" spans="1:204" x14ac:dyDescent="0.25">
      <c r="A32" s="7" t="s">
        <v>173</v>
      </c>
      <c r="B32" t="s">
        <v>27</v>
      </c>
      <c r="C32">
        <f t="shared" ref="C32:BN32" si="8">SUM(C11:C12)</f>
        <v>12</v>
      </c>
      <c r="D32">
        <f t="shared" si="8"/>
        <v>12.5</v>
      </c>
      <c r="E32">
        <f t="shared" si="8"/>
        <v>12.899999999999999</v>
      </c>
      <c r="F32">
        <f t="shared" si="8"/>
        <v>13.4</v>
      </c>
      <c r="G32">
        <f t="shared" si="8"/>
        <v>14</v>
      </c>
      <c r="H32">
        <f t="shared" si="8"/>
        <v>14.6</v>
      </c>
      <c r="I32">
        <f t="shared" si="8"/>
        <v>15</v>
      </c>
      <c r="J32">
        <f t="shared" si="8"/>
        <v>15.600000000000001</v>
      </c>
      <c r="K32">
        <f t="shared" si="8"/>
        <v>16.3</v>
      </c>
      <c r="L32">
        <f t="shared" si="8"/>
        <v>16.7</v>
      </c>
      <c r="M32">
        <f t="shared" si="8"/>
        <v>17.5</v>
      </c>
      <c r="N32">
        <f t="shared" si="8"/>
        <v>17.7</v>
      </c>
      <c r="O32">
        <f t="shared" si="8"/>
        <v>18.5</v>
      </c>
      <c r="P32">
        <f t="shared" si="8"/>
        <v>19.600000000000001</v>
      </c>
      <c r="Q32">
        <f t="shared" si="8"/>
        <v>20.2</v>
      </c>
      <c r="R32">
        <f t="shared" si="8"/>
        <v>21.1</v>
      </c>
      <c r="S32">
        <f t="shared" si="8"/>
        <v>21.9</v>
      </c>
      <c r="T32">
        <f t="shared" si="8"/>
        <v>23.5</v>
      </c>
      <c r="U32">
        <f t="shared" si="8"/>
        <v>24.5</v>
      </c>
      <c r="V32">
        <f t="shared" si="8"/>
        <v>25.8</v>
      </c>
      <c r="W32">
        <f t="shared" si="8"/>
        <v>27.8</v>
      </c>
      <c r="X32">
        <f t="shared" si="8"/>
        <v>29</v>
      </c>
      <c r="Y32">
        <f t="shared" si="8"/>
        <v>29.8</v>
      </c>
      <c r="Z32">
        <f t="shared" si="8"/>
        <v>31.4</v>
      </c>
      <c r="AA32">
        <f t="shared" si="8"/>
        <v>32.799999999999997</v>
      </c>
      <c r="AB32">
        <f t="shared" si="8"/>
        <v>33.299999999999997</v>
      </c>
      <c r="AC32">
        <f t="shared" si="8"/>
        <v>35.1</v>
      </c>
      <c r="AD32">
        <f t="shared" si="8"/>
        <v>35.9</v>
      </c>
      <c r="AE32">
        <f t="shared" si="8"/>
        <v>37.099999999999994</v>
      </c>
      <c r="AF32">
        <f t="shared" si="8"/>
        <v>39.200000000000003</v>
      </c>
      <c r="AG32">
        <f t="shared" si="8"/>
        <v>39.200000000000003</v>
      </c>
      <c r="AH32">
        <f t="shared" si="8"/>
        <v>39.799999999999997</v>
      </c>
      <c r="AI32">
        <f t="shared" si="8"/>
        <v>41.7</v>
      </c>
      <c r="AJ32">
        <f t="shared" si="8"/>
        <v>43.6</v>
      </c>
      <c r="AK32">
        <f t="shared" si="8"/>
        <v>44.9</v>
      </c>
      <c r="AL32">
        <f t="shared" si="8"/>
        <v>46.5</v>
      </c>
      <c r="AM32">
        <f t="shared" si="8"/>
        <v>48</v>
      </c>
      <c r="AN32">
        <f t="shared" si="8"/>
        <v>50</v>
      </c>
      <c r="AO32">
        <f t="shared" si="8"/>
        <v>51.6</v>
      </c>
      <c r="AP32">
        <f t="shared" si="8"/>
        <v>54.4</v>
      </c>
      <c r="AQ32">
        <f t="shared" si="8"/>
        <v>57</v>
      </c>
      <c r="AR32">
        <f t="shared" si="8"/>
        <v>57.5</v>
      </c>
      <c r="AS32">
        <f t="shared" si="8"/>
        <v>61.2</v>
      </c>
      <c r="AT32">
        <f t="shared" si="8"/>
        <v>64.400000000000006</v>
      </c>
      <c r="AU32">
        <f t="shared" si="8"/>
        <v>67.2</v>
      </c>
      <c r="AV32">
        <f t="shared" si="8"/>
        <v>70.7</v>
      </c>
      <c r="AW32">
        <f t="shared" si="8"/>
        <v>72.7</v>
      </c>
      <c r="AX32">
        <f t="shared" si="8"/>
        <v>74.3</v>
      </c>
      <c r="AY32">
        <f t="shared" si="8"/>
        <v>77</v>
      </c>
      <c r="AZ32">
        <f t="shared" si="8"/>
        <v>80.3</v>
      </c>
      <c r="BA32">
        <f t="shared" si="8"/>
        <v>82.6</v>
      </c>
      <c r="BB32">
        <f t="shared" si="8"/>
        <v>84.4</v>
      </c>
      <c r="BC32">
        <f t="shared" si="8"/>
        <v>88.4</v>
      </c>
      <c r="BD32">
        <f t="shared" si="8"/>
        <v>90.3</v>
      </c>
      <c r="BE32">
        <f t="shared" si="8"/>
        <v>92.7</v>
      </c>
      <c r="BF32">
        <f t="shared" si="8"/>
        <v>95.3</v>
      </c>
      <c r="BG32">
        <f t="shared" si="8"/>
        <v>98.2</v>
      </c>
      <c r="BH32">
        <f t="shared" si="8"/>
        <v>100.3</v>
      </c>
      <c r="BI32">
        <f t="shared" si="8"/>
        <v>102.39999999999999</v>
      </c>
      <c r="BJ32">
        <f t="shared" si="8"/>
        <v>104.5</v>
      </c>
      <c r="BK32">
        <f t="shared" si="8"/>
        <v>106.30000000000001</v>
      </c>
      <c r="BL32">
        <f t="shared" si="8"/>
        <v>108.3</v>
      </c>
      <c r="BM32">
        <f t="shared" si="8"/>
        <v>110.4</v>
      </c>
      <c r="BN32">
        <f t="shared" si="8"/>
        <v>112.69999999999999</v>
      </c>
      <c r="BO32">
        <f t="shared" ref="BO32:DZ32" si="9">SUM(BO11:BO12)</f>
        <v>115.1</v>
      </c>
      <c r="BP32">
        <f t="shared" si="9"/>
        <v>117.6</v>
      </c>
      <c r="BQ32">
        <f t="shared" si="9"/>
        <v>120.1</v>
      </c>
      <c r="BR32">
        <f t="shared" si="9"/>
        <v>122.8</v>
      </c>
      <c r="BS32">
        <f t="shared" si="9"/>
        <v>125.8</v>
      </c>
      <c r="BT32">
        <f t="shared" si="9"/>
        <v>128.39999999999998</v>
      </c>
      <c r="BU32">
        <f t="shared" si="9"/>
        <v>130.69999999999999</v>
      </c>
      <c r="BV32">
        <f t="shared" si="9"/>
        <v>132.69999999999999</v>
      </c>
      <c r="BW32">
        <f t="shared" si="9"/>
        <v>134.30000000000001</v>
      </c>
      <c r="BX32">
        <f t="shared" si="9"/>
        <v>137.19999999999999</v>
      </c>
      <c r="BY32">
        <f t="shared" si="9"/>
        <v>140.69999999999999</v>
      </c>
      <c r="BZ32">
        <f t="shared" si="9"/>
        <v>145.1</v>
      </c>
      <c r="CA32">
        <f t="shared" si="9"/>
        <v>151.19999999999999</v>
      </c>
      <c r="CB32">
        <f t="shared" si="9"/>
        <v>156.5</v>
      </c>
      <c r="CC32">
        <f t="shared" si="9"/>
        <v>161.6</v>
      </c>
      <c r="CD32">
        <f t="shared" si="9"/>
        <v>166.7</v>
      </c>
      <c r="CE32">
        <f t="shared" si="9"/>
        <v>170.89999999999998</v>
      </c>
      <c r="CF32">
        <f t="shared" si="9"/>
        <v>176.8</v>
      </c>
      <c r="CG32">
        <f t="shared" si="9"/>
        <v>183.60000000000002</v>
      </c>
      <c r="CH32">
        <f t="shared" si="9"/>
        <v>191.7</v>
      </c>
      <c r="CI32">
        <f t="shared" si="9"/>
        <v>196.60000000000002</v>
      </c>
      <c r="CJ32">
        <f t="shared" si="9"/>
        <v>208.8</v>
      </c>
      <c r="CK32">
        <f t="shared" si="9"/>
        <v>217.3</v>
      </c>
      <c r="CL32">
        <f t="shared" si="9"/>
        <v>235</v>
      </c>
      <c r="CM32">
        <f t="shared" si="9"/>
        <v>235.5</v>
      </c>
      <c r="CN32">
        <f t="shared" si="9"/>
        <v>246.4</v>
      </c>
      <c r="CO32">
        <f t="shared" si="9"/>
        <v>255.1</v>
      </c>
      <c r="CP32">
        <f t="shared" si="9"/>
        <v>258.5</v>
      </c>
      <c r="CQ32">
        <f t="shared" si="9"/>
        <v>267.8</v>
      </c>
      <c r="CR32">
        <f t="shared" si="9"/>
        <v>269.5</v>
      </c>
      <c r="CS32">
        <f t="shared" si="9"/>
        <v>282.7</v>
      </c>
      <c r="CT32">
        <f t="shared" si="9"/>
        <v>287.60000000000002</v>
      </c>
      <c r="CU32">
        <f t="shared" si="9"/>
        <v>293.5</v>
      </c>
      <c r="CV32">
        <f t="shared" si="9"/>
        <v>299.29999999999995</v>
      </c>
      <c r="CW32">
        <f t="shared" si="9"/>
        <v>303.29999999999995</v>
      </c>
      <c r="CX32">
        <f t="shared" si="9"/>
        <v>319.39999999999998</v>
      </c>
      <c r="CY32">
        <f t="shared" si="9"/>
        <v>328.2</v>
      </c>
      <c r="CZ32">
        <f t="shared" si="9"/>
        <v>332.1</v>
      </c>
      <c r="DA32">
        <f t="shared" si="9"/>
        <v>335.9</v>
      </c>
      <c r="DB32">
        <f t="shared" si="9"/>
        <v>327.2</v>
      </c>
      <c r="DC32">
        <f t="shared" si="9"/>
        <v>340.9</v>
      </c>
      <c r="DD32">
        <f t="shared" si="9"/>
        <v>358.70000000000005</v>
      </c>
      <c r="DE32">
        <f t="shared" si="9"/>
        <v>355.3</v>
      </c>
      <c r="DF32">
        <f t="shared" si="9"/>
        <v>357.3</v>
      </c>
      <c r="DG32">
        <f t="shared" si="9"/>
        <v>365.8</v>
      </c>
      <c r="DH32">
        <f t="shared" si="9"/>
        <v>366.5</v>
      </c>
      <c r="DI32">
        <f t="shared" si="9"/>
        <v>372</v>
      </c>
      <c r="DJ32">
        <f t="shared" si="9"/>
        <v>375.9</v>
      </c>
      <c r="DK32">
        <f t="shared" si="9"/>
        <v>373.6</v>
      </c>
      <c r="DL32">
        <f t="shared" si="9"/>
        <v>375.3</v>
      </c>
      <c r="DM32">
        <f t="shared" si="9"/>
        <v>373.1</v>
      </c>
      <c r="DN32">
        <f t="shared" si="9"/>
        <v>380.9</v>
      </c>
      <c r="DO32">
        <f t="shared" si="9"/>
        <v>387.7</v>
      </c>
      <c r="DP32">
        <f t="shared" si="9"/>
        <v>387</v>
      </c>
      <c r="DQ32">
        <f t="shared" si="9"/>
        <v>396.1</v>
      </c>
      <c r="DR32">
        <f t="shared" si="9"/>
        <v>402.3</v>
      </c>
      <c r="DS32">
        <f t="shared" si="9"/>
        <v>403.2</v>
      </c>
      <c r="DT32">
        <f t="shared" si="9"/>
        <v>414.4</v>
      </c>
      <c r="DU32">
        <f t="shared" si="9"/>
        <v>425.5</v>
      </c>
      <c r="DV32">
        <f t="shared" si="9"/>
        <v>431.5</v>
      </c>
      <c r="DW32">
        <f t="shared" si="9"/>
        <v>448.8</v>
      </c>
      <c r="DX32">
        <f t="shared" si="9"/>
        <v>470.5</v>
      </c>
      <c r="DY32">
        <f t="shared" si="9"/>
        <v>463.20000000000005</v>
      </c>
      <c r="DZ32">
        <f t="shared" si="9"/>
        <v>496.8</v>
      </c>
      <c r="EA32">
        <f t="shared" ref="EA32:GL32" si="10">SUM(EA11:EA12)</f>
        <v>498.70000000000005</v>
      </c>
      <c r="EB32">
        <f t="shared" si="10"/>
        <v>501.1</v>
      </c>
      <c r="EC32">
        <f t="shared" si="10"/>
        <v>512</v>
      </c>
      <c r="ED32">
        <f t="shared" si="10"/>
        <v>525</v>
      </c>
      <c r="EE32">
        <f t="shared" si="10"/>
        <v>529.4</v>
      </c>
      <c r="EF32">
        <f t="shared" si="10"/>
        <v>533.5</v>
      </c>
      <c r="EG32">
        <f t="shared" si="10"/>
        <v>550.79999999999995</v>
      </c>
      <c r="EH32">
        <f t="shared" si="10"/>
        <v>551.4</v>
      </c>
      <c r="EI32">
        <f t="shared" si="10"/>
        <v>576.5</v>
      </c>
      <c r="EJ32">
        <f t="shared" si="10"/>
        <v>593.5</v>
      </c>
      <c r="EK32">
        <f t="shared" si="10"/>
        <v>596.90000000000009</v>
      </c>
      <c r="EL32">
        <f t="shared" si="10"/>
        <v>610</v>
      </c>
      <c r="EM32">
        <f t="shared" si="10"/>
        <v>624.5</v>
      </c>
      <c r="EN32">
        <f t="shared" si="10"/>
        <v>640</v>
      </c>
      <c r="EO32">
        <f t="shared" si="10"/>
        <v>635.29999999999995</v>
      </c>
      <c r="EP32">
        <f t="shared" si="10"/>
        <v>646.4</v>
      </c>
      <c r="EQ32">
        <f t="shared" si="10"/>
        <v>680.8</v>
      </c>
      <c r="ER32">
        <f t="shared" si="10"/>
        <v>690.5</v>
      </c>
      <c r="ES32">
        <f t="shared" si="10"/>
        <v>710.9</v>
      </c>
      <c r="ET32">
        <f t="shared" si="10"/>
        <v>710.8</v>
      </c>
      <c r="EU32">
        <f t="shared" si="10"/>
        <v>749.8</v>
      </c>
      <c r="EV32">
        <f t="shared" si="10"/>
        <v>739</v>
      </c>
      <c r="EW32">
        <f t="shared" si="10"/>
        <v>752.8</v>
      </c>
      <c r="EX32">
        <f t="shared" si="10"/>
        <v>771.2</v>
      </c>
      <c r="EY32">
        <f t="shared" si="10"/>
        <v>781.8</v>
      </c>
      <c r="EZ32">
        <f t="shared" si="10"/>
        <v>797.1</v>
      </c>
      <c r="FA32">
        <f t="shared" si="10"/>
        <v>808.3</v>
      </c>
      <c r="FB32">
        <f t="shared" si="10"/>
        <v>817.90000000000009</v>
      </c>
      <c r="FC32">
        <f t="shared" si="10"/>
        <v>842.59999999999991</v>
      </c>
      <c r="FD32">
        <f t="shared" si="10"/>
        <v>860.9</v>
      </c>
      <c r="FE32">
        <f t="shared" si="10"/>
        <v>876.5</v>
      </c>
      <c r="FF32">
        <f t="shared" si="10"/>
        <v>875.40000000000009</v>
      </c>
      <c r="FG32">
        <f t="shared" si="10"/>
        <v>886.8</v>
      </c>
      <c r="FH32">
        <f t="shared" si="10"/>
        <v>896</v>
      </c>
      <c r="FI32">
        <f t="shared" si="10"/>
        <v>922</v>
      </c>
      <c r="FJ32">
        <f t="shared" si="10"/>
        <v>937</v>
      </c>
      <c r="FK32">
        <f t="shared" si="10"/>
        <v>947.40000000000009</v>
      </c>
      <c r="FL32">
        <f t="shared" si="10"/>
        <v>942.59999999999991</v>
      </c>
      <c r="FM32">
        <f t="shared" si="10"/>
        <v>934.8</v>
      </c>
      <c r="FN32">
        <f t="shared" si="10"/>
        <v>941.8</v>
      </c>
      <c r="FO32">
        <f t="shared" si="10"/>
        <v>948</v>
      </c>
      <c r="FP32">
        <f t="shared" si="10"/>
        <v>974.2</v>
      </c>
      <c r="FQ32">
        <f t="shared" si="10"/>
        <v>978.2</v>
      </c>
      <c r="FR32">
        <f t="shared" si="10"/>
        <v>994</v>
      </c>
      <c r="FS32">
        <f t="shared" si="10"/>
        <v>996.8</v>
      </c>
      <c r="FT32">
        <f t="shared" si="10"/>
        <v>1006.1999999999999</v>
      </c>
      <c r="FU32">
        <f t="shared" si="10"/>
        <v>1023.7</v>
      </c>
      <c r="FV32">
        <f t="shared" si="10"/>
        <v>1031.9000000000001</v>
      </c>
      <c r="FW32">
        <f t="shared" si="10"/>
        <v>1049.3</v>
      </c>
      <c r="FX32">
        <f t="shared" si="10"/>
        <v>1078.2</v>
      </c>
      <c r="FY32">
        <f t="shared" si="10"/>
        <v>1111.6999999999998</v>
      </c>
      <c r="FZ32">
        <f t="shared" si="10"/>
        <v>1128.5999999999999</v>
      </c>
      <c r="GA32">
        <f t="shared" si="10"/>
        <v>1146.3</v>
      </c>
      <c r="GB32">
        <f t="shared" si="10"/>
        <v>1168.9000000000001</v>
      </c>
      <c r="GC32">
        <f t="shared" si="10"/>
        <v>1178.4000000000001</v>
      </c>
      <c r="GD32">
        <f t="shared" si="10"/>
        <v>1185.1999999999998</v>
      </c>
      <c r="GE32">
        <f t="shared" si="10"/>
        <v>1198.1999999999998</v>
      </c>
      <c r="GF32">
        <f t="shared" si="10"/>
        <v>1211.5</v>
      </c>
      <c r="GG32">
        <f t="shared" si="10"/>
        <v>1225</v>
      </c>
      <c r="GH32">
        <f t="shared" si="10"/>
        <v>1240.6999999999998</v>
      </c>
      <c r="GI32">
        <f t="shared" si="10"/>
        <v>1248.8</v>
      </c>
      <c r="GJ32">
        <f t="shared" si="10"/>
        <v>1248.9000000000001</v>
      </c>
      <c r="GK32">
        <f t="shared" si="10"/>
        <v>1259.8</v>
      </c>
      <c r="GL32">
        <f t="shared" si="10"/>
        <v>1272.6999999999998</v>
      </c>
      <c r="GM32">
        <f t="shared" ref="GM32:GV32" si="11">SUM(GM11:GM12)</f>
        <v>1284</v>
      </c>
      <c r="GN32">
        <f t="shared" si="11"/>
        <v>1309.8</v>
      </c>
      <c r="GO32" t="e">
        <f t="shared" si="11"/>
        <v>#N/A</v>
      </c>
      <c r="GP32" t="e">
        <f t="shared" si="11"/>
        <v>#N/A</v>
      </c>
      <c r="GQ32" t="e">
        <f t="shared" si="11"/>
        <v>#N/A</v>
      </c>
      <c r="GR32" t="e">
        <f t="shared" si="11"/>
        <v>#N/A</v>
      </c>
      <c r="GS32" t="e">
        <f t="shared" si="11"/>
        <v>#N/A</v>
      </c>
      <c r="GT32" t="e">
        <f t="shared" si="11"/>
        <v>#N/A</v>
      </c>
      <c r="GU32" t="e">
        <f t="shared" si="11"/>
        <v>#N/A</v>
      </c>
      <c r="GV32" t="e">
        <f t="shared" si="11"/>
        <v>#N/A</v>
      </c>
    </row>
    <row r="33" spans="1:204" x14ac:dyDescent="0.25">
      <c r="A33" s="7" t="s">
        <v>174</v>
      </c>
      <c r="B33" t="s">
        <v>26</v>
      </c>
      <c r="C33">
        <f t="shared" ref="C33:BN33" si="12">C13-SUM(C11:C12)</f>
        <v>51</v>
      </c>
      <c r="D33">
        <f t="shared" si="12"/>
        <v>60.599999999999994</v>
      </c>
      <c r="E33">
        <f t="shared" si="12"/>
        <v>60.6</v>
      </c>
      <c r="F33">
        <f t="shared" si="12"/>
        <v>64</v>
      </c>
      <c r="G33">
        <f t="shared" si="12"/>
        <v>65.3</v>
      </c>
      <c r="H33">
        <f t="shared" si="12"/>
        <v>72.300000000000011</v>
      </c>
      <c r="I33">
        <f t="shared" si="12"/>
        <v>71.900000000000006</v>
      </c>
      <c r="J33">
        <f t="shared" si="12"/>
        <v>72.900000000000006</v>
      </c>
      <c r="K33">
        <f t="shared" si="12"/>
        <v>75.100000000000009</v>
      </c>
      <c r="L33">
        <f t="shared" si="12"/>
        <v>75.2</v>
      </c>
      <c r="M33">
        <f t="shared" si="12"/>
        <v>75.400000000000006</v>
      </c>
      <c r="N33">
        <f t="shared" si="12"/>
        <v>85.399999999999991</v>
      </c>
      <c r="O33">
        <f t="shared" si="12"/>
        <v>86.9</v>
      </c>
      <c r="P33">
        <f t="shared" si="12"/>
        <v>88</v>
      </c>
      <c r="Q33">
        <f t="shared" si="12"/>
        <v>89</v>
      </c>
      <c r="R33">
        <f t="shared" si="12"/>
        <v>91.199999999999989</v>
      </c>
      <c r="S33">
        <f t="shared" si="12"/>
        <v>95.6</v>
      </c>
      <c r="T33">
        <f t="shared" si="12"/>
        <v>101.9</v>
      </c>
      <c r="U33">
        <f t="shared" si="12"/>
        <v>107.69999999999999</v>
      </c>
      <c r="V33">
        <f t="shared" si="12"/>
        <v>113.3</v>
      </c>
      <c r="W33">
        <f t="shared" si="12"/>
        <v>122.00000000000001</v>
      </c>
      <c r="X33">
        <f t="shared" si="12"/>
        <v>135.6</v>
      </c>
      <c r="Y33">
        <f t="shared" si="12"/>
        <v>137.89999999999998</v>
      </c>
      <c r="Z33">
        <f t="shared" si="12"/>
        <v>139</v>
      </c>
      <c r="AA33">
        <f t="shared" si="12"/>
        <v>141.89999999999998</v>
      </c>
      <c r="AB33">
        <f t="shared" si="12"/>
        <v>139.80000000000001</v>
      </c>
      <c r="AC33">
        <f t="shared" si="12"/>
        <v>145</v>
      </c>
      <c r="AD33">
        <f t="shared" si="12"/>
        <v>146.79999999999998</v>
      </c>
      <c r="AE33">
        <f t="shared" si="12"/>
        <v>148.4</v>
      </c>
      <c r="AF33">
        <f t="shared" si="12"/>
        <v>147.19999999999999</v>
      </c>
      <c r="AG33">
        <f t="shared" si="12"/>
        <v>152.5</v>
      </c>
      <c r="AH33">
        <f t="shared" si="12"/>
        <v>154.5</v>
      </c>
      <c r="AI33">
        <f t="shared" si="12"/>
        <v>156</v>
      </c>
      <c r="AJ33">
        <f t="shared" si="12"/>
        <v>155.4</v>
      </c>
      <c r="AK33">
        <f t="shared" si="12"/>
        <v>162.19999999999999</v>
      </c>
      <c r="AL33">
        <f t="shared" si="12"/>
        <v>163.4</v>
      </c>
      <c r="AM33">
        <f t="shared" si="12"/>
        <v>166.9</v>
      </c>
      <c r="AN33">
        <f t="shared" si="12"/>
        <v>169.2</v>
      </c>
      <c r="AO33">
        <f t="shared" si="12"/>
        <v>183</v>
      </c>
      <c r="AP33">
        <f t="shared" si="12"/>
        <v>186.29999999999998</v>
      </c>
      <c r="AQ33">
        <f t="shared" si="12"/>
        <v>194.2</v>
      </c>
      <c r="AR33">
        <f t="shared" si="12"/>
        <v>198.7</v>
      </c>
      <c r="AS33">
        <f t="shared" si="12"/>
        <v>226.7</v>
      </c>
      <c r="AT33">
        <f t="shared" si="12"/>
        <v>226.29999999999998</v>
      </c>
      <c r="AU33">
        <f t="shared" si="12"/>
        <v>228.90000000000003</v>
      </c>
      <c r="AV33">
        <f t="shared" si="12"/>
        <v>228.3</v>
      </c>
      <c r="AW33">
        <f t="shared" si="12"/>
        <v>244.3</v>
      </c>
      <c r="AX33">
        <f t="shared" si="12"/>
        <v>244.89999999999998</v>
      </c>
      <c r="AY33">
        <f t="shared" si="12"/>
        <v>247.3</v>
      </c>
      <c r="AZ33">
        <f t="shared" si="12"/>
        <v>252.89999999999998</v>
      </c>
      <c r="BA33">
        <f t="shared" si="12"/>
        <v>267.10000000000002</v>
      </c>
      <c r="BB33">
        <f t="shared" si="12"/>
        <v>280.79999999999995</v>
      </c>
      <c r="BC33">
        <f t="shared" si="12"/>
        <v>279.60000000000002</v>
      </c>
      <c r="BD33">
        <f t="shared" si="12"/>
        <v>283.39999999999998</v>
      </c>
      <c r="BE33">
        <f t="shared" si="12"/>
        <v>275.8</v>
      </c>
      <c r="BF33">
        <f t="shared" si="12"/>
        <v>276.5</v>
      </c>
      <c r="BG33">
        <f t="shared" si="12"/>
        <v>278.10000000000002</v>
      </c>
      <c r="BH33">
        <f t="shared" si="12"/>
        <v>278.7</v>
      </c>
      <c r="BI33">
        <f t="shared" si="12"/>
        <v>278</v>
      </c>
      <c r="BJ33">
        <f t="shared" si="12"/>
        <v>283.39999999999998</v>
      </c>
      <c r="BK33">
        <f t="shared" si="12"/>
        <v>291.8</v>
      </c>
      <c r="BL33">
        <f t="shared" si="12"/>
        <v>292.2</v>
      </c>
      <c r="BM33">
        <f t="shared" si="12"/>
        <v>295.20000000000005</v>
      </c>
      <c r="BN33">
        <f t="shared" si="12"/>
        <v>295.60000000000002</v>
      </c>
      <c r="BO33">
        <f t="shared" ref="BO33:DZ33" si="13">BO13-SUM(BO11:BO12)</f>
        <v>304.79999999999995</v>
      </c>
      <c r="BP33">
        <f t="shared" si="13"/>
        <v>308</v>
      </c>
      <c r="BQ33">
        <f t="shared" si="13"/>
        <v>313</v>
      </c>
      <c r="BR33">
        <f t="shared" si="13"/>
        <v>313</v>
      </c>
      <c r="BS33">
        <f t="shared" si="13"/>
        <v>316.09999999999997</v>
      </c>
      <c r="BT33">
        <f t="shared" si="13"/>
        <v>319.10000000000002</v>
      </c>
      <c r="BU33">
        <f t="shared" si="13"/>
        <v>318.7</v>
      </c>
      <c r="BV33">
        <f t="shared" si="13"/>
        <v>320.10000000000002</v>
      </c>
      <c r="BW33">
        <f t="shared" si="13"/>
        <v>336</v>
      </c>
      <c r="BX33">
        <f t="shared" si="13"/>
        <v>336.2</v>
      </c>
      <c r="BY33">
        <f t="shared" si="13"/>
        <v>338.1</v>
      </c>
      <c r="BZ33">
        <f t="shared" si="13"/>
        <v>339.79999999999995</v>
      </c>
      <c r="CA33">
        <f t="shared" si="13"/>
        <v>357</v>
      </c>
      <c r="CB33">
        <f t="shared" si="13"/>
        <v>359.20000000000005</v>
      </c>
      <c r="CC33">
        <f t="shared" si="13"/>
        <v>363.1</v>
      </c>
      <c r="CD33">
        <f t="shared" si="13"/>
        <v>369.09999999999997</v>
      </c>
      <c r="CE33">
        <f t="shared" si="13"/>
        <v>385.30000000000007</v>
      </c>
      <c r="CF33">
        <f t="shared" si="13"/>
        <v>390.7</v>
      </c>
      <c r="CG33">
        <f t="shared" si="13"/>
        <v>394.5</v>
      </c>
      <c r="CH33">
        <f t="shared" si="13"/>
        <v>405.09999999999997</v>
      </c>
      <c r="CI33">
        <f t="shared" si="13"/>
        <v>425.9</v>
      </c>
      <c r="CJ33">
        <f t="shared" si="13"/>
        <v>434.7</v>
      </c>
      <c r="CK33">
        <f t="shared" si="13"/>
        <v>436.49999999999994</v>
      </c>
      <c r="CL33">
        <f t="shared" si="13"/>
        <v>447.29999999999995</v>
      </c>
      <c r="CM33">
        <f t="shared" si="13"/>
        <v>475</v>
      </c>
      <c r="CN33">
        <f t="shared" si="13"/>
        <v>482.70000000000005</v>
      </c>
      <c r="CO33">
        <f t="shared" si="13"/>
        <v>486.19999999999993</v>
      </c>
      <c r="CP33">
        <f t="shared" si="13"/>
        <v>487.5</v>
      </c>
      <c r="CQ33">
        <f t="shared" si="13"/>
        <v>498.7</v>
      </c>
      <c r="CR33">
        <f t="shared" si="13"/>
        <v>502.20000000000005</v>
      </c>
      <c r="CS33">
        <f t="shared" si="13"/>
        <v>503.59999999999997</v>
      </c>
      <c r="CT33">
        <f t="shared" si="13"/>
        <v>503.69999999999993</v>
      </c>
      <c r="CU33">
        <f t="shared" si="13"/>
        <v>511.79999999999995</v>
      </c>
      <c r="CV33">
        <f t="shared" si="13"/>
        <v>510.80000000000007</v>
      </c>
      <c r="CW33">
        <f t="shared" si="13"/>
        <v>510.30000000000007</v>
      </c>
      <c r="CX33">
        <f t="shared" si="13"/>
        <v>514.4</v>
      </c>
      <c r="CY33">
        <f t="shared" si="13"/>
        <v>529.70000000000005</v>
      </c>
      <c r="CZ33">
        <f t="shared" si="13"/>
        <v>533.5</v>
      </c>
      <c r="DA33">
        <f t="shared" si="13"/>
        <v>534.80000000000007</v>
      </c>
      <c r="DB33">
        <f t="shared" si="13"/>
        <v>537.40000000000009</v>
      </c>
      <c r="DC33">
        <f t="shared" si="13"/>
        <v>552.30000000000007</v>
      </c>
      <c r="DD33">
        <f t="shared" si="13"/>
        <v>554.19999999999993</v>
      </c>
      <c r="DE33">
        <f t="shared" si="13"/>
        <v>553.20000000000005</v>
      </c>
      <c r="DF33">
        <f t="shared" si="13"/>
        <v>553.40000000000009</v>
      </c>
      <c r="DG33">
        <f t="shared" si="13"/>
        <v>564.70000000000005</v>
      </c>
      <c r="DH33">
        <f t="shared" si="13"/>
        <v>564.79999999999995</v>
      </c>
      <c r="DI33">
        <f t="shared" si="13"/>
        <v>565.20000000000005</v>
      </c>
      <c r="DJ33">
        <f t="shared" si="13"/>
        <v>566.80000000000007</v>
      </c>
      <c r="DK33">
        <f t="shared" si="13"/>
        <v>578.19999999999993</v>
      </c>
      <c r="DL33">
        <f t="shared" si="13"/>
        <v>580.70000000000005</v>
      </c>
      <c r="DM33">
        <f t="shared" si="13"/>
        <v>584.29999999999995</v>
      </c>
      <c r="DN33">
        <f t="shared" si="13"/>
        <v>585.5</v>
      </c>
      <c r="DO33">
        <f t="shared" si="13"/>
        <v>595.70000000000005</v>
      </c>
      <c r="DP33">
        <f t="shared" si="13"/>
        <v>598</v>
      </c>
      <c r="DQ33">
        <f t="shared" si="13"/>
        <v>600</v>
      </c>
      <c r="DR33">
        <f t="shared" si="13"/>
        <v>602</v>
      </c>
      <c r="DS33">
        <f t="shared" si="13"/>
        <v>613.70000000000005</v>
      </c>
      <c r="DT33">
        <f t="shared" si="13"/>
        <v>627.9</v>
      </c>
      <c r="DU33">
        <f t="shared" si="13"/>
        <v>629.20000000000005</v>
      </c>
      <c r="DV33">
        <f t="shared" si="13"/>
        <v>634.09999999999991</v>
      </c>
      <c r="DW33">
        <f t="shared" si="13"/>
        <v>659</v>
      </c>
      <c r="DX33">
        <f t="shared" si="13"/>
        <v>668.59999999999991</v>
      </c>
      <c r="DY33">
        <f t="shared" si="13"/>
        <v>682</v>
      </c>
      <c r="DZ33">
        <f t="shared" si="13"/>
        <v>694.40000000000009</v>
      </c>
      <c r="EA33">
        <f t="shared" ref="EA33:GL33" si="14">EA13-SUM(EA11:EA12)</f>
        <v>722.09999999999991</v>
      </c>
      <c r="EB33">
        <f t="shared" si="14"/>
        <v>745.4</v>
      </c>
      <c r="EC33">
        <f t="shared" si="14"/>
        <v>747.3</v>
      </c>
      <c r="ED33">
        <f t="shared" si="14"/>
        <v>750.3</v>
      </c>
      <c r="EE33">
        <f t="shared" si="14"/>
        <v>764.69999999999993</v>
      </c>
      <c r="EF33">
        <f t="shared" si="14"/>
        <v>778.90000000000009</v>
      </c>
      <c r="EG33">
        <f t="shared" si="14"/>
        <v>785.40000000000009</v>
      </c>
      <c r="EH33">
        <f t="shared" si="14"/>
        <v>790.19999999999993</v>
      </c>
      <c r="EI33">
        <f t="shared" si="14"/>
        <v>804.7</v>
      </c>
      <c r="EJ33">
        <f t="shared" si="14"/>
        <v>807.40000000000009</v>
      </c>
      <c r="EK33">
        <f t="shared" si="14"/>
        <v>811.89999999999986</v>
      </c>
      <c r="EL33">
        <f t="shared" si="14"/>
        <v>817.3</v>
      </c>
      <c r="EM33">
        <f t="shared" si="14"/>
        <v>841.3</v>
      </c>
      <c r="EN33">
        <f t="shared" si="14"/>
        <v>846.59999999999991</v>
      </c>
      <c r="EO33">
        <f t="shared" si="14"/>
        <v>865</v>
      </c>
      <c r="EP33">
        <f t="shared" si="14"/>
        <v>865.1</v>
      </c>
      <c r="EQ33">
        <f t="shared" si="14"/>
        <v>886.40000000000009</v>
      </c>
      <c r="ER33">
        <f t="shared" si="14"/>
        <v>893.5</v>
      </c>
      <c r="ES33">
        <f t="shared" si="14"/>
        <v>897.6</v>
      </c>
      <c r="ET33">
        <f t="shared" si="14"/>
        <v>902</v>
      </c>
      <c r="EU33">
        <f t="shared" si="14"/>
        <v>930.40000000000009</v>
      </c>
      <c r="EV33">
        <f t="shared" si="14"/>
        <v>939.7</v>
      </c>
      <c r="EW33">
        <f t="shared" si="14"/>
        <v>947.90000000000009</v>
      </c>
      <c r="EX33">
        <f t="shared" si="14"/>
        <v>959.09999999999991</v>
      </c>
      <c r="EY33">
        <f t="shared" si="14"/>
        <v>987</v>
      </c>
      <c r="EZ33">
        <f t="shared" si="14"/>
        <v>1314.6</v>
      </c>
      <c r="FA33">
        <f t="shared" si="14"/>
        <v>1097.9000000000001</v>
      </c>
      <c r="FB33">
        <f t="shared" si="14"/>
        <v>1075.0999999999999</v>
      </c>
      <c r="FC33">
        <f t="shared" si="14"/>
        <v>1159.4000000000001</v>
      </c>
      <c r="FD33">
        <f t="shared" si="14"/>
        <v>1278.4000000000001</v>
      </c>
      <c r="FE33">
        <f t="shared" si="14"/>
        <v>1262.9000000000001</v>
      </c>
      <c r="FF33">
        <f t="shared" si="14"/>
        <v>1279.2999999999997</v>
      </c>
      <c r="FG33">
        <f t="shared" si="14"/>
        <v>1373.7</v>
      </c>
      <c r="FH33">
        <f t="shared" si="14"/>
        <v>1370.8000000000002</v>
      </c>
      <c r="FI33">
        <f t="shared" si="14"/>
        <v>1370.9</v>
      </c>
      <c r="FJ33">
        <f t="shared" si="14"/>
        <v>1369.6999999999998</v>
      </c>
      <c r="FK33">
        <f t="shared" si="14"/>
        <v>1367.1999999999998</v>
      </c>
      <c r="FL33">
        <f t="shared" si="14"/>
        <v>1368.1</v>
      </c>
      <c r="FM33">
        <f t="shared" si="14"/>
        <v>1367.8999999999999</v>
      </c>
      <c r="FN33">
        <f t="shared" si="14"/>
        <v>1371.1000000000001</v>
      </c>
      <c r="FO33">
        <f t="shared" si="14"/>
        <v>1349.6999999999998</v>
      </c>
      <c r="FP33">
        <f t="shared" si="14"/>
        <v>1347.1000000000001</v>
      </c>
      <c r="FQ33">
        <f t="shared" si="14"/>
        <v>1348.8999999999999</v>
      </c>
      <c r="FR33">
        <f t="shared" si="14"/>
        <v>1354.4</v>
      </c>
      <c r="FS33">
        <f t="shared" si="14"/>
        <v>1368.2</v>
      </c>
      <c r="FT33">
        <f t="shared" si="14"/>
        <v>1371.1000000000004</v>
      </c>
      <c r="FU33">
        <f t="shared" si="14"/>
        <v>1373.7</v>
      </c>
      <c r="FV33">
        <f t="shared" si="14"/>
        <v>1376</v>
      </c>
      <c r="FW33">
        <f t="shared" si="14"/>
        <v>1386.5000000000002</v>
      </c>
      <c r="FX33">
        <f t="shared" si="14"/>
        <v>1407.6000000000001</v>
      </c>
      <c r="FY33">
        <f t="shared" si="14"/>
        <v>1412.8000000000002</v>
      </c>
      <c r="FZ33">
        <f t="shared" si="14"/>
        <v>1420.4</v>
      </c>
      <c r="GA33">
        <f t="shared" si="14"/>
        <v>1448.6000000000001</v>
      </c>
      <c r="GB33">
        <f t="shared" si="14"/>
        <v>1461.4</v>
      </c>
      <c r="GC33">
        <f t="shared" si="14"/>
        <v>1465.5</v>
      </c>
      <c r="GD33">
        <f t="shared" si="14"/>
        <v>1470.8000000000002</v>
      </c>
      <c r="GE33">
        <f t="shared" si="14"/>
        <v>1485.2000000000003</v>
      </c>
      <c r="GF33">
        <f t="shared" si="14"/>
        <v>1491.5</v>
      </c>
      <c r="GG33">
        <f t="shared" si="14"/>
        <v>1494.6999999999998</v>
      </c>
      <c r="GH33">
        <f t="shared" si="14"/>
        <v>1497.2000000000003</v>
      </c>
      <c r="GI33">
        <f t="shared" si="14"/>
        <v>1524.6000000000001</v>
      </c>
      <c r="GJ33">
        <f t="shared" si="14"/>
        <v>1528.9</v>
      </c>
      <c r="GK33">
        <f t="shared" si="14"/>
        <v>1538.7</v>
      </c>
      <c r="GL33">
        <f t="shared" si="14"/>
        <v>1539.9</v>
      </c>
      <c r="GM33">
        <f t="shared" ref="GM33:GV33" si="15">GM13-SUM(GM11:GM12)</f>
        <v>1565.3000000000002</v>
      </c>
      <c r="GN33">
        <f t="shared" si="15"/>
        <v>1567.3999999999999</v>
      </c>
      <c r="GO33" t="e">
        <f t="shared" si="15"/>
        <v>#N/A</v>
      </c>
      <c r="GP33" t="e">
        <f t="shared" si="15"/>
        <v>#N/A</v>
      </c>
      <c r="GQ33" t="e">
        <f t="shared" si="15"/>
        <v>#N/A</v>
      </c>
      <c r="GR33" t="e">
        <f t="shared" si="15"/>
        <v>#N/A</v>
      </c>
      <c r="GS33" t="e">
        <f t="shared" si="15"/>
        <v>#N/A</v>
      </c>
      <c r="GT33" t="e">
        <f t="shared" si="15"/>
        <v>#N/A</v>
      </c>
      <c r="GU33" t="e">
        <f t="shared" si="15"/>
        <v>#N/A</v>
      </c>
      <c r="GV33" t="e">
        <f t="shared" si="15"/>
        <v>#N/A</v>
      </c>
    </row>
    <row r="34" spans="1:204" x14ac:dyDescent="0.25">
      <c r="A34" s="7" t="s">
        <v>175</v>
      </c>
      <c r="B34" t="s">
        <v>28</v>
      </c>
      <c r="C34">
        <f t="shared" ref="C34:BN34" si="16">SUM(C14:C16)</f>
        <v>239.3</v>
      </c>
      <c r="D34">
        <f t="shared" si="16"/>
        <v>242.5</v>
      </c>
      <c r="E34">
        <f t="shared" si="16"/>
        <v>240.1</v>
      </c>
      <c r="F34">
        <f t="shared" si="16"/>
        <v>242.29999999999998</v>
      </c>
      <c r="G34">
        <f t="shared" si="16"/>
        <v>246.8</v>
      </c>
      <c r="H34">
        <f t="shared" si="16"/>
        <v>251</v>
      </c>
      <c r="I34">
        <f t="shared" si="16"/>
        <v>255.60000000000002</v>
      </c>
      <c r="J34">
        <f t="shared" si="16"/>
        <v>261.39999999999998</v>
      </c>
      <c r="K34">
        <f t="shared" si="16"/>
        <v>282.89999999999998</v>
      </c>
      <c r="L34">
        <f t="shared" si="16"/>
        <v>289.40000000000003</v>
      </c>
      <c r="M34">
        <f t="shared" si="16"/>
        <v>293.10000000000002</v>
      </c>
      <c r="N34">
        <f t="shared" si="16"/>
        <v>299.39999999999998</v>
      </c>
      <c r="O34">
        <f t="shared" si="16"/>
        <v>315.10000000000002</v>
      </c>
      <c r="P34">
        <f t="shared" si="16"/>
        <v>320.7</v>
      </c>
      <c r="Q34">
        <f t="shared" si="16"/>
        <v>329.1</v>
      </c>
      <c r="R34">
        <f t="shared" si="16"/>
        <v>337.8</v>
      </c>
      <c r="S34">
        <f t="shared" si="16"/>
        <v>347.3</v>
      </c>
      <c r="T34">
        <f t="shared" si="16"/>
        <v>358.29999999999995</v>
      </c>
      <c r="U34">
        <f t="shared" si="16"/>
        <v>368.9</v>
      </c>
      <c r="V34">
        <f t="shared" si="16"/>
        <v>372.4</v>
      </c>
      <c r="W34">
        <f t="shared" si="16"/>
        <v>375</v>
      </c>
      <c r="X34">
        <f t="shared" si="16"/>
        <v>342.7</v>
      </c>
      <c r="Y34">
        <f t="shared" si="16"/>
        <v>381.3</v>
      </c>
      <c r="Z34">
        <f t="shared" si="16"/>
        <v>392</v>
      </c>
      <c r="AA34">
        <f t="shared" si="16"/>
        <v>403.8</v>
      </c>
      <c r="AB34">
        <f t="shared" si="16"/>
        <v>415.29999999999995</v>
      </c>
      <c r="AC34">
        <f t="shared" si="16"/>
        <v>426.59999999999997</v>
      </c>
      <c r="AD34">
        <f t="shared" si="16"/>
        <v>438.40000000000003</v>
      </c>
      <c r="AE34">
        <f t="shared" si="16"/>
        <v>453.6</v>
      </c>
      <c r="AF34">
        <f t="shared" si="16"/>
        <v>466.5</v>
      </c>
      <c r="AG34">
        <f t="shared" si="16"/>
        <v>475.2</v>
      </c>
      <c r="AH34">
        <f t="shared" si="16"/>
        <v>490.3</v>
      </c>
      <c r="AI34">
        <f t="shared" si="16"/>
        <v>505.9</v>
      </c>
      <c r="AJ34">
        <f t="shared" si="16"/>
        <v>527.20000000000005</v>
      </c>
      <c r="AK34">
        <f t="shared" si="16"/>
        <v>539.59999999999991</v>
      </c>
      <c r="AL34">
        <f t="shared" si="16"/>
        <v>558</v>
      </c>
      <c r="AM34">
        <f t="shared" si="16"/>
        <v>579.69999999999993</v>
      </c>
      <c r="AN34">
        <f t="shared" si="16"/>
        <v>592.29999999999995</v>
      </c>
      <c r="AO34">
        <f t="shared" si="16"/>
        <v>610.79999999999995</v>
      </c>
      <c r="AP34">
        <f t="shared" si="16"/>
        <v>627.9</v>
      </c>
      <c r="AQ34">
        <f t="shared" si="16"/>
        <v>638.4</v>
      </c>
      <c r="AR34">
        <f t="shared" si="16"/>
        <v>653.29999999999995</v>
      </c>
      <c r="AS34">
        <f t="shared" si="16"/>
        <v>674.09999999999991</v>
      </c>
      <c r="AT34">
        <f t="shared" si="16"/>
        <v>702.4</v>
      </c>
      <c r="AU34">
        <f t="shared" si="16"/>
        <v>754.5</v>
      </c>
      <c r="AV34">
        <f t="shared" si="16"/>
        <v>773.5</v>
      </c>
      <c r="AW34">
        <f t="shared" si="16"/>
        <v>793.2</v>
      </c>
      <c r="AX34">
        <f t="shared" si="16"/>
        <v>792.09999999999991</v>
      </c>
      <c r="AY34">
        <f t="shared" si="16"/>
        <v>798.3</v>
      </c>
      <c r="AZ34">
        <f t="shared" si="16"/>
        <v>807.59999999999991</v>
      </c>
      <c r="BA34">
        <f t="shared" si="16"/>
        <v>802.90000000000009</v>
      </c>
      <c r="BB34">
        <f t="shared" si="16"/>
        <v>814.3</v>
      </c>
      <c r="BC34">
        <f t="shared" si="16"/>
        <v>823.2</v>
      </c>
      <c r="BD34">
        <f t="shared" si="16"/>
        <v>845.7</v>
      </c>
      <c r="BE34">
        <f t="shared" si="16"/>
        <v>841.4</v>
      </c>
      <c r="BF34">
        <f t="shared" si="16"/>
        <v>863.3</v>
      </c>
      <c r="BG34">
        <f t="shared" si="16"/>
        <v>895.1</v>
      </c>
      <c r="BH34">
        <f t="shared" si="16"/>
        <v>915.3</v>
      </c>
      <c r="BI34">
        <f t="shared" si="16"/>
        <v>937.60000000000014</v>
      </c>
      <c r="BJ34">
        <f t="shared" si="16"/>
        <v>957.9</v>
      </c>
      <c r="BK34">
        <f t="shared" si="16"/>
        <v>1010.1</v>
      </c>
      <c r="BL34">
        <f t="shared" si="16"/>
        <v>974.5</v>
      </c>
      <c r="BM34">
        <f t="shared" si="16"/>
        <v>1017.6</v>
      </c>
      <c r="BN34">
        <f t="shared" si="16"/>
        <v>1032.5999999999999</v>
      </c>
      <c r="BO34">
        <f t="shared" ref="BO34:DZ34" si="17">SUM(BO14:BO16)</f>
        <v>1043.2</v>
      </c>
      <c r="BP34">
        <f t="shared" si="17"/>
        <v>1051.0999999999999</v>
      </c>
      <c r="BQ34">
        <f t="shared" si="17"/>
        <v>1072.2</v>
      </c>
      <c r="BR34">
        <f t="shared" si="17"/>
        <v>1097.9000000000001</v>
      </c>
      <c r="BS34">
        <f t="shared" si="17"/>
        <v>1104.5999999999999</v>
      </c>
      <c r="BT34">
        <f t="shared" si="17"/>
        <v>1177.8</v>
      </c>
      <c r="BU34">
        <f t="shared" si="17"/>
        <v>1167.5</v>
      </c>
      <c r="BV34">
        <f t="shared" si="17"/>
        <v>1197.1999999999998</v>
      </c>
      <c r="BW34">
        <f t="shared" si="17"/>
        <v>1221</v>
      </c>
      <c r="BX34">
        <f t="shared" si="17"/>
        <v>1231.2</v>
      </c>
      <c r="BY34">
        <f t="shared" si="17"/>
        <v>1250.4000000000001</v>
      </c>
      <c r="BZ34">
        <f t="shared" si="17"/>
        <v>1271.7</v>
      </c>
      <c r="CA34">
        <f t="shared" si="17"/>
        <v>1325.5</v>
      </c>
      <c r="CB34">
        <f t="shared" si="17"/>
        <v>1348.6</v>
      </c>
      <c r="CC34">
        <f t="shared" si="17"/>
        <v>1363.5</v>
      </c>
      <c r="CD34">
        <f t="shared" si="17"/>
        <v>1376.7</v>
      </c>
      <c r="CE34">
        <f t="shared" si="17"/>
        <v>1407.9</v>
      </c>
      <c r="CF34">
        <f t="shared" si="17"/>
        <v>1424.4</v>
      </c>
      <c r="CG34">
        <f t="shared" si="17"/>
        <v>1443.7</v>
      </c>
      <c r="CH34">
        <f t="shared" si="17"/>
        <v>1451</v>
      </c>
      <c r="CI34">
        <f t="shared" si="17"/>
        <v>1451.6</v>
      </c>
      <c r="CJ34">
        <f t="shared" si="17"/>
        <v>1467.4</v>
      </c>
      <c r="CK34">
        <f t="shared" si="17"/>
        <v>1486.1000000000001</v>
      </c>
      <c r="CL34">
        <f t="shared" si="17"/>
        <v>1507.8999999999999</v>
      </c>
      <c r="CM34">
        <f t="shared" si="17"/>
        <v>1515.8</v>
      </c>
      <c r="CN34">
        <f t="shared" si="17"/>
        <v>1544</v>
      </c>
      <c r="CO34">
        <f t="shared" si="17"/>
        <v>1561.9</v>
      </c>
      <c r="CP34">
        <f t="shared" si="17"/>
        <v>1591.2</v>
      </c>
      <c r="CQ34">
        <f t="shared" si="17"/>
        <v>1576.2</v>
      </c>
      <c r="CR34">
        <f t="shared" si="17"/>
        <v>1619.1999999999998</v>
      </c>
      <c r="CS34">
        <f t="shared" si="17"/>
        <v>1646.5</v>
      </c>
      <c r="CT34">
        <f t="shared" si="17"/>
        <v>1684.2</v>
      </c>
      <c r="CU34">
        <f t="shared" si="17"/>
        <v>1706.1999999999998</v>
      </c>
      <c r="CV34">
        <f t="shared" si="17"/>
        <v>1750.8</v>
      </c>
      <c r="CW34">
        <f t="shared" si="17"/>
        <v>1758.7</v>
      </c>
      <c r="CX34">
        <f t="shared" si="17"/>
        <v>1780.1000000000001</v>
      </c>
      <c r="CY34">
        <f t="shared" si="17"/>
        <v>1807.8000000000002</v>
      </c>
      <c r="CZ34">
        <f t="shared" si="17"/>
        <v>1833.2</v>
      </c>
      <c r="DA34">
        <f t="shared" si="17"/>
        <v>1849.4</v>
      </c>
      <c r="DB34">
        <f t="shared" si="17"/>
        <v>1876.8000000000002</v>
      </c>
      <c r="DC34">
        <f t="shared" si="17"/>
        <v>1919.5</v>
      </c>
      <c r="DD34">
        <f t="shared" si="17"/>
        <v>1972</v>
      </c>
      <c r="DE34">
        <f t="shared" si="17"/>
        <v>1986.6</v>
      </c>
      <c r="DF34">
        <f t="shared" si="17"/>
        <v>2024.7000000000003</v>
      </c>
      <c r="DG34">
        <f t="shared" si="17"/>
        <v>2076.1</v>
      </c>
      <c r="DH34">
        <f t="shared" si="17"/>
        <v>2111.6999999999998</v>
      </c>
      <c r="DI34">
        <f t="shared" si="17"/>
        <v>2151</v>
      </c>
      <c r="DJ34">
        <f t="shared" si="17"/>
        <v>2196</v>
      </c>
      <c r="DK34">
        <f t="shared" si="17"/>
        <v>2240.1</v>
      </c>
      <c r="DL34">
        <f t="shared" si="17"/>
        <v>2281.3000000000002</v>
      </c>
      <c r="DM34">
        <f t="shared" si="17"/>
        <v>2318.3000000000002</v>
      </c>
      <c r="DN34">
        <f t="shared" si="17"/>
        <v>2358.8000000000002</v>
      </c>
      <c r="DO34">
        <f t="shared" si="17"/>
        <v>2391.1999999999998</v>
      </c>
      <c r="DP34">
        <f t="shared" si="17"/>
        <v>2422.2000000000003</v>
      </c>
      <c r="DQ34">
        <f t="shared" si="17"/>
        <v>2465.4</v>
      </c>
      <c r="DR34">
        <f t="shared" si="17"/>
        <v>2522.3999999999996</v>
      </c>
      <c r="DS34">
        <f t="shared" si="17"/>
        <v>2608.5</v>
      </c>
      <c r="DT34">
        <f t="shared" si="17"/>
        <v>2640.1000000000004</v>
      </c>
      <c r="DU34">
        <f t="shared" si="17"/>
        <v>2674</v>
      </c>
      <c r="DV34">
        <f t="shared" si="17"/>
        <v>2695.5</v>
      </c>
      <c r="DW34">
        <f t="shared" si="17"/>
        <v>2765.4</v>
      </c>
      <c r="DX34">
        <f t="shared" si="17"/>
        <v>2770.9</v>
      </c>
      <c r="DY34">
        <f t="shared" si="17"/>
        <v>2574.6999999999998</v>
      </c>
      <c r="DZ34">
        <f t="shared" si="17"/>
        <v>2704.9</v>
      </c>
      <c r="EA34">
        <f t="shared" ref="EA34:GK34" si="18">SUM(EA14:EA16)</f>
        <v>2563.6</v>
      </c>
      <c r="EB34">
        <f t="shared" si="18"/>
        <v>2561.7999999999997</v>
      </c>
      <c r="EC34">
        <f t="shared" si="18"/>
        <v>2582.1</v>
      </c>
      <c r="ED34">
        <f t="shared" si="18"/>
        <v>2582.4</v>
      </c>
      <c r="EE34">
        <f t="shared" si="18"/>
        <v>2579.1999999999998</v>
      </c>
      <c r="EF34">
        <f t="shared" si="18"/>
        <v>2598</v>
      </c>
      <c r="EG34">
        <f t="shared" si="18"/>
        <v>2557.3999999999996</v>
      </c>
      <c r="EH34">
        <f t="shared" si="18"/>
        <v>2651.7</v>
      </c>
      <c r="EI34">
        <f t="shared" si="18"/>
        <v>2671</v>
      </c>
      <c r="EJ34">
        <f t="shared" si="18"/>
        <v>2711.7</v>
      </c>
      <c r="EK34">
        <f t="shared" si="18"/>
        <v>2779.2</v>
      </c>
      <c r="EL34">
        <f t="shared" si="18"/>
        <v>2830.7</v>
      </c>
      <c r="EM34">
        <f t="shared" si="18"/>
        <v>2945.3</v>
      </c>
      <c r="EN34">
        <f t="shared" si="18"/>
        <v>2999</v>
      </c>
      <c r="EO34">
        <f t="shared" si="18"/>
        <v>3055.2</v>
      </c>
      <c r="EP34">
        <f t="shared" si="18"/>
        <v>3103.7</v>
      </c>
      <c r="EQ34">
        <f t="shared" si="18"/>
        <v>3216.3999999999996</v>
      </c>
      <c r="ER34">
        <f t="shared" si="18"/>
        <v>3260.8999999999996</v>
      </c>
      <c r="ES34">
        <f t="shared" si="18"/>
        <v>3282.3</v>
      </c>
      <c r="ET34">
        <f t="shared" si="18"/>
        <v>3345.4</v>
      </c>
      <c r="EU34">
        <f t="shared" si="18"/>
        <v>3446.8999999999996</v>
      </c>
      <c r="EV34">
        <f t="shared" si="18"/>
        <v>3482.8</v>
      </c>
      <c r="EW34">
        <f t="shared" si="18"/>
        <v>3503.5</v>
      </c>
      <c r="EX34">
        <f t="shared" si="18"/>
        <v>3542.4</v>
      </c>
      <c r="EY34">
        <f t="shared" si="18"/>
        <v>3565.2999999999997</v>
      </c>
      <c r="EZ34">
        <f t="shared" si="18"/>
        <v>3584.9</v>
      </c>
      <c r="FA34">
        <f t="shared" si="18"/>
        <v>3550.5</v>
      </c>
      <c r="FB34">
        <f t="shared" si="18"/>
        <v>3470.4</v>
      </c>
      <c r="FC34">
        <f t="shared" si="18"/>
        <v>3183.1</v>
      </c>
      <c r="FD34">
        <f t="shared" si="18"/>
        <v>3123.1</v>
      </c>
      <c r="FE34">
        <f t="shared" si="18"/>
        <v>3132.2999999999997</v>
      </c>
      <c r="FF34">
        <f t="shared" si="18"/>
        <v>3152.5</v>
      </c>
      <c r="FG34">
        <f t="shared" si="18"/>
        <v>3212.5</v>
      </c>
      <c r="FH34">
        <f t="shared" si="18"/>
        <v>3258.8999999999996</v>
      </c>
      <c r="FI34">
        <f t="shared" si="18"/>
        <v>3313.6</v>
      </c>
      <c r="FJ34">
        <f t="shared" si="18"/>
        <v>3356.6</v>
      </c>
      <c r="FK34">
        <f t="shared" si="18"/>
        <v>3431.1</v>
      </c>
      <c r="FL34">
        <f t="shared" si="18"/>
        <v>3468</v>
      </c>
      <c r="FM34">
        <f t="shared" si="18"/>
        <v>3503.2</v>
      </c>
      <c r="FN34">
        <f t="shared" si="18"/>
        <v>3509.7</v>
      </c>
      <c r="FO34">
        <f t="shared" si="18"/>
        <v>3547.6</v>
      </c>
      <c r="FP34">
        <f t="shared" si="18"/>
        <v>3571.6000000000004</v>
      </c>
      <c r="FQ34">
        <f t="shared" si="18"/>
        <v>3591.1000000000004</v>
      </c>
      <c r="FR34">
        <f t="shared" si="18"/>
        <v>3688.2000000000003</v>
      </c>
      <c r="FS34">
        <f t="shared" si="18"/>
        <v>3905.7</v>
      </c>
      <c r="FT34">
        <f t="shared" si="18"/>
        <v>3959.6000000000004</v>
      </c>
      <c r="FU34">
        <f t="shared" si="18"/>
        <v>3975.2000000000003</v>
      </c>
      <c r="FV34">
        <f t="shared" si="18"/>
        <v>4009.5999999999995</v>
      </c>
      <c r="FW34">
        <f t="shared" si="18"/>
        <v>4098.3</v>
      </c>
      <c r="FX34">
        <f t="shared" si="18"/>
        <v>4127.7000000000007</v>
      </c>
      <c r="FY34">
        <f t="shared" si="18"/>
        <v>4188.2000000000007</v>
      </c>
      <c r="FZ34">
        <f t="shared" si="18"/>
        <v>4256.8999999999996</v>
      </c>
      <c r="GA34">
        <f t="shared" si="18"/>
        <v>4338.8</v>
      </c>
      <c r="GB34">
        <f t="shared" si="18"/>
        <v>4394</v>
      </c>
      <c r="GC34">
        <f t="shared" si="18"/>
        <v>4411.3</v>
      </c>
      <c r="GD34">
        <f t="shared" si="18"/>
        <v>4483.6000000000004</v>
      </c>
      <c r="GE34">
        <f t="shared" si="18"/>
        <v>4436.3</v>
      </c>
      <c r="GF34">
        <f t="shared" si="18"/>
        <v>4477.6000000000004</v>
      </c>
      <c r="GG34">
        <f t="shared" si="18"/>
        <v>4543.7999999999993</v>
      </c>
      <c r="GH34">
        <f t="shared" si="18"/>
        <v>4536.7999999999993</v>
      </c>
      <c r="GI34">
        <f t="shared" si="18"/>
        <v>4617.5999999999995</v>
      </c>
      <c r="GJ34">
        <f t="shared" si="18"/>
        <v>4628.5</v>
      </c>
      <c r="GK34">
        <f t="shared" si="18"/>
        <v>4703.5</v>
      </c>
      <c r="GL34">
        <f>SUM(GL14:GL16)</f>
        <v>4797.6000000000004</v>
      </c>
      <c r="GM34">
        <f>SUM(GM14:GM16)</f>
        <v>4825.1000000000004</v>
      </c>
      <c r="GN34">
        <f t="shared" ref="GN34:GV34" si="19">SUM(GN14:GN16)</f>
        <v>4756</v>
      </c>
      <c r="GO34" t="e">
        <f t="shared" si="19"/>
        <v>#N/A</v>
      </c>
      <c r="GP34" t="e">
        <f t="shared" si="19"/>
        <v>#N/A</v>
      </c>
      <c r="GQ34" t="e">
        <f t="shared" si="19"/>
        <v>#N/A</v>
      </c>
      <c r="GR34" t="e">
        <f t="shared" si="19"/>
        <v>#N/A</v>
      </c>
      <c r="GS34" t="e">
        <f t="shared" si="19"/>
        <v>#N/A</v>
      </c>
      <c r="GT34" t="e">
        <f t="shared" si="19"/>
        <v>#N/A</v>
      </c>
      <c r="GU34" t="e">
        <f t="shared" si="19"/>
        <v>#N/A</v>
      </c>
      <c r="GV34" t="e">
        <f t="shared" si="19"/>
        <v>#N/A</v>
      </c>
    </row>
    <row r="35" spans="1:204" x14ac:dyDescent="0.25">
      <c r="A35" s="7" t="s">
        <v>335</v>
      </c>
      <c r="B35" t="s">
        <v>232</v>
      </c>
      <c r="C35">
        <f t="shared" ref="C35:BN35" si="20">C17-C18</f>
        <v>30.700000000000003</v>
      </c>
      <c r="D35">
        <f t="shared" si="20"/>
        <v>30.799999999999997</v>
      </c>
      <c r="E35">
        <f t="shared" si="20"/>
        <v>31.699999999999996</v>
      </c>
      <c r="F35">
        <f t="shared" si="20"/>
        <v>30.299999999999997</v>
      </c>
      <c r="G35">
        <f t="shared" si="20"/>
        <v>34</v>
      </c>
      <c r="H35">
        <f t="shared" si="20"/>
        <v>34.800000000000004</v>
      </c>
      <c r="I35">
        <f t="shared" si="20"/>
        <v>34.1</v>
      </c>
      <c r="J35">
        <f t="shared" si="20"/>
        <v>34.5</v>
      </c>
      <c r="K35">
        <f t="shared" si="20"/>
        <v>36.799999999999997</v>
      </c>
      <c r="L35">
        <f t="shared" si="20"/>
        <v>37.099999999999994</v>
      </c>
      <c r="M35">
        <f t="shared" si="20"/>
        <v>38.299999999999997</v>
      </c>
      <c r="N35">
        <f t="shared" si="20"/>
        <v>42.400000000000006</v>
      </c>
      <c r="O35">
        <f t="shared" si="20"/>
        <v>45.3</v>
      </c>
      <c r="P35">
        <f t="shared" si="20"/>
        <v>45.4</v>
      </c>
      <c r="Q35">
        <f t="shared" si="20"/>
        <v>43.5</v>
      </c>
      <c r="R35">
        <f t="shared" si="20"/>
        <v>45.6</v>
      </c>
      <c r="S35">
        <f t="shared" si="20"/>
        <v>43.699999999999996</v>
      </c>
      <c r="T35">
        <f t="shared" si="20"/>
        <v>45.9</v>
      </c>
      <c r="U35">
        <f t="shared" si="20"/>
        <v>50.800000000000004</v>
      </c>
      <c r="V35">
        <f t="shared" si="20"/>
        <v>44.5</v>
      </c>
      <c r="W35">
        <f t="shared" si="20"/>
        <v>37.6</v>
      </c>
      <c r="X35">
        <f t="shared" si="20"/>
        <v>40.800000000000004</v>
      </c>
      <c r="Y35">
        <f t="shared" si="20"/>
        <v>51.3</v>
      </c>
      <c r="Z35">
        <f t="shared" si="20"/>
        <v>52.3</v>
      </c>
      <c r="AA35">
        <f t="shared" si="20"/>
        <v>59.5</v>
      </c>
      <c r="AB35">
        <f t="shared" si="20"/>
        <v>58.600000000000009</v>
      </c>
      <c r="AC35">
        <f t="shared" si="20"/>
        <v>58.199999999999996</v>
      </c>
      <c r="AD35">
        <f t="shared" si="20"/>
        <v>57.1</v>
      </c>
      <c r="AE35">
        <f t="shared" si="20"/>
        <v>61.500000000000007</v>
      </c>
      <c r="AF35">
        <f t="shared" si="20"/>
        <v>67.099999999999994</v>
      </c>
      <c r="AG35">
        <f t="shared" si="20"/>
        <v>69.699999999999989</v>
      </c>
      <c r="AH35">
        <f t="shared" si="20"/>
        <v>70.099999999999994</v>
      </c>
      <c r="AI35">
        <f t="shared" si="20"/>
        <v>65</v>
      </c>
      <c r="AJ35">
        <f t="shared" si="20"/>
        <v>78.600000000000009</v>
      </c>
      <c r="AK35">
        <f t="shared" si="20"/>
        <v>79.099999999999994</v>
      </c>
      <c r="AL35">
        <f t="shared" si="20"/>
        <v>83.3</v>
      </c>
      <c r="AM35">
        <f t="shared" si="20"/>
        <v>80.3</v>
      </c>
      <c r="AN35">
        <f t="shared" si="20"/>
        <v>80.3</v>
      </c>
      <c r="AO35">
        <f t="shared" si="20"/>
        <v>78.900000000000006</v>
      </c>
      <c r="AP35">
        <f t="shared" si="20"/>
        <v>75.300000000000011</v>
      </c>
      <c r="AQ35">
        <f t="shared" si="20"/>
        <v>83.100000000000009</v>
      </c>
      <c r="AR35">
        <f t="shared" si="20"/>
        <v>62.600000000000009</v>
      </c>
      <c r="AS35">
        <f t="shared" si="20"/>
        <v>69.900000000000006</v>
      </c>
      <c r="AT35">
        <f t="shared" si="20"/>
        <v>76.699999999999989</v>
      </c>
      <c r="AU35">
        <f t="shared" si="20"/>
        <v>75.3</v>
      </c>
      <c r="AV35">
        <f t="shared" si="20"/>
        <v>65.800000000000011</v>
      </c>
      <c r="AW35">
        <f t="shared" si="20"/>
        <v>68.400000000000006</v>
      </c>
      <c r="AX35">
        <f t="shared" si="20"/>
        <v>58.900000000000006</v>
      </c>
      <c r="AY35">
        <f t="shared" si="20"/>
        <v>47.6</v>
      </c>
      <c r="AZ35">
        <f t="shared" si="20"/>
        <v>49</v>
      </c>
      <c r="BA35">
        <f t="shared" si="20"/>
        <v>49.800000000000004</v>
      </c>
      <c r="BB35">
        <f t="shared" si="20"/>
        <v>45.1</v>
      </c>
      <c r="BC35">
        <f t="shared" si="20"/>
        <v>47.1</v>
      </c>
      <c r="BD35">
        <f t="shared" si="20"/>
        <v>61.9</v>
      </c>
      <c r="BE35">
        <f t="shared" si="20"/>
        <v>70.7</v>
      </c>
      <c r="BF35">
        <f t="shared" si="20"/>
        <v>72.400000000000006</v>
      </c>
      <c r="BG35">
        <f t="shared" si="20"/>
        <v>84.899999999999991</v>
      </c>
      <c r="BH35">
        <f t="shared" si="20"/>
        <v>83.7</v>
      </c>
      <c r="BI35">
        <f t="shared" si="20"/>
        <v>71.3</v>
      </c>
      <c r="BJ35">
        <f t="shared" si="20"/>
        <v>72.099999999999994</v>
      </c>
      <c r="BK35">
        <f t="shared" si="20"/>
        <v>77.7</v>
      </c>
      <c r="BL35">
        <f t="shared" si="20"/>
        <v>75.899999999999991</v>
      </c>
      <c r="BM35">
        <f t="shared" si="20"/>
        <v>81.8</v>
      </c>
      <c r="BN35">
        <f t="shared" si="20"/>
        <v>79.5</v>
      </c>
      <c r="BO35">
        <f t="shared" ref="BO35:DZ35" si="21">BO17-BO18</f>
        <v>84.399999999999991</v>
      </c>
      <c r="BP35">
        <f t="shared" si="21"/>
        <v>85.5</v>
      </c>
      <c r="BQ35">
        <f t="shared" si="21"/>
        <v>86.9</v>
      </c>
      <c r="BR35">
        <f t="shared" si="21"/>
        <v>98</v>
      </c>
      <c r="BS35">
        <f t="shared" si="21"/>
        <v>98.7</v>
      </c>
      <c r="BT35">
        <f t="shared" si="21"/>
        <v>111.8</v>
      </c>
      <c r="BU35">
        <f t="shared" si="21"/>
        <v>116.19999999999999</v>
      </c>
      <c r="BV35">
        <f t="shared" si="21"/>
        <v>110.70000000000002</v>
      </c>
      <c r="BW35">
        <f t="shared" si="21"/>
        <v>108</v>
      </c>
      <c r="BX35">
        <f t="shared" si="21"/>
        <v>115.30000000000001</v>
      </c>
      <c r="BY35">
        <f t="shared" si="21"/>
        <v>125.1</v>
      </c>
      <c r="BZ35">
        <f t="shared" si="21"/>
        <v>130.80000000000001</v>
      </c>
      <c r="CA35">
        <f t="shared" si="21"/>
        <v>132.70000000000002</v>
      </c>
      <c r="CB35">
        <f t="shared" si="21"/>
        <v>118.6</v>
      </c>
      <c r="CC35">
        <f t="shared" si="21"/>
        <v>114.4</v>
      </c>
      <c r="CD35">
        <f t="shared" si="21"/>
        <v>113.50000000000001</v>
      </c>
      <c r="CE35">
        <f t="shared" si="21"/>
        <v>112.4</v>
      </c>
      <c r="CF35">
        <f t="shared" si="21"/>
        <v>116.8</v>
      </c>
      <c r="CG35">
        <f t="shared" si="21"/>
        <v>119.89999999999999</v>
      </c>
      <c r="CH35">
        <f t="shared" si="21"/>
        <v>118.80000000000001</v>
      </c>
      <c r="CI35">
        <f t="shared" si="21"/>
        <v>115.30000000000001</v>
      </c>
      <c r="CJ35">
        <f t="shared" si="21"/>
        <v>110.89999999999999</v>
      </c>
      <c r="CK35">
        <f t="shared" si="21"/>
        <v>111.9</v>
      </c>
      <c r="CL35">
        <f t="shared" si="21"/>
        <v>113.2</v>
      </c>
      <c r="CM35">
        <f t="shared" si="21"/>
        <v>125.00000000000001</v>
      </c>
      <c r="CN35">
        <f t="shared" si="21"/>
        <v>126.69999999999999</v>
      </c>
      <c r="CO35">
        <f t="shared" si="21"/>
        <v>122.10000000000001</v>
      </c>
      <c r="CP35">
        <f t="shared" si="21"/>
        <v>131.60000000000002</v>
      </c>
      <c r="CQ35">
        <f t="shared" si="21"/>
        <v>136.4</v>
      </c>
      <c r="CR35">
        <f t="shared" si="21"/>
        <v>148.6</v>
      </c>
      <c r="CS35">
        <f t="shared" si="21"/>
        <v>140.70000000000002</v>
      </c>
      <c r="CT35">
        <f t="shared" si="21"/>
        <v>171.89999999999998</v>
      </c>
      <c r="CU35">
        <f t="shared" si="21"/>
        <v>149.5</v>
      </c>
      <c r="CV35">
        <f t="shared" si="21"/>
        <v>158</v>
      </c>
      <c r="CW35">
        <f t="shared" si="21"/>
        <v>173.79999999999998</v>
      </c>
      <c r="CX35">
        <f t="shared" si="21"/>
        <v>183.6</v>
      </c>
      <c r="CY35">
        <f t="shared" si="21"/>
        <v>187.79999999999998</v>
      </c>
      <c r="CZ35">
        <f t="shared" si="21"/>
        <v>184.39999999999998</v>
      </c>
      <c r="DA35">
        <f t="shared" si="21"/>
        <v>191</v>
      </c>
      <c r="DB35">
        <f t="shared" si="21"/>
        <v>187.2</v>
      </c>
      <c r="DC35">
        <f t="shared" si="21"/>
        <v>194.29999999999998</v>
      </c>
      <c r="DD35">
        <f t="shared" si="21"/>
        <v>205.4</v>
      </c>
      <c r="DE35">
        <f t="shared" si="21"/>
        <v>205.8</v>
      </c>
      <c r="DF35">
        <f t="shared" si="21"/>
        <v>208.7</v>
      </c>
      <c r="DG35">
        <f t="shared" si="21"/>
        <v>210</v>
      </c>
      <c r="DH35">
        <f t="shared" si="21"/>
        <v>214</v>
      </c>
      <c r="DI35">
        <f t="shared" si="21"/>
        <v>226</v>
      </c>
      <c r="DJ35">
        <f t="shared" si="21"/>
        <v>215.89999999999998</v>
      </c>
      <c r="DK35">
        <f t="shared" si="21"/>
        <v>213.4</v>
      </c>
      <c r="DL35">
        <f t="shared" si="21"/>
        <v>209.9</v>
      </c>
      <c r="DM35">
        <f t="shared" si="21"/>
        <v>215.79999999999998</v>
      </c>
      <c r="DN35">
        <f t="shared" si="21"/>
        <v>211.20000000000002</v>
      </c>
      <c r="DO35">
        <f t="shared" si="21"/>
        <v>222.3</v>
      </c>
      <c r="DP35">
        <f t="shared" si="21"/>
        <v>219.9</v>
      </c>
      <c r="DQ35">
        <f t="shared" si="21"/>
        <v>223.29999999999998</v>
      </c>
      <c r="DR35">
        <f t="shared" si="21"/>
        <v>228</v>
      </c>
      <c r="DS35">
        <f t="shared" si="21"/>
        <v>239.40000000000003</v>
      </c>
      <c r="DT35">
        <f t="shared" si="21"/>
        <v>237.60000000000002</v>
      </c>
      <c r="DU35">
        <f t="shared" si="21"/>
        <v>219.1</v>
      </c>
      <c r="DV35">
        <f t="shared" si="21"/>
        <v>221.3</v>
      </c>
      <c r="DW35">
        <f t="shared" si="21"/>
        <v>185</v>
      </c>
      <c r="DX35">
        <f t="shared" si="21"/>
        <v>179</v>
      </c>
      <c r="DY35">
        <f t="shared" si="21"/>
        <v>159.29999999999998</v>
      </c>
      <c r="DZ35">
        <f t="shared" si="21"/>
        <v>142.4</v>
      </c>
      <c r="EA35">
        <f t="shared" ref="EA35:GK35" si="22">EA17-EA18</f>
        <v>143.79999999999998</v>
      </c>
      <c r="EB35">
        <f t="shared" si="22"/>
        <v>150</v>
      </c>
      <c r="EC35">
        <f t="shared" si="22"/>
        <v>158</v>
      </c>
      <c r="ED35">
        <f t="shared" si="22"/>
        <v>175.5</v>
      </c>
      <c r="EE35">
        <f t="shared" si="22"/>
        <v>196</v>
      </c>
      <c r="EF35">
        <f t="shared" si="22"/>
        <v>192.6</v>
      </c>
      <c r="EG35">
        <f t="shared" si="22"/>
        <v>213.9</v>
      </c>
      <c r="EH35">
        <f t="shared" si="22"/>
        <v>236.50000000000003</v>
      </c>
      <c r="EI35">
        <f t="shared" si="22"/>
        <v>247</v>
      </c>
      <c r="EJ35">
        <f t="shared" si="22"/>
        <v>266.8</v>
      </c>
      <c r="EK35">
        <f t="shared" si="22"/>
        <v>288.39999999999998</v>
      </c>
      <c r="EL35">
        <f t="shared" si="22"/>
        <v>293.5</v>
      </c>
      <c r="EM35">
        <f t="shared" si="22"/>
        <v>370.6</v>
      </c>
      <c r="EN35">
        <f t="shared" si="22"/>
        <v>359.09999999999997</v>
      </c>
      <c r="EO35">
        <f t="shared" si="22"/>
        <v>365.29999999999995</v>
      </c>
      <c r="EP35">
        <f t="shared" si="22"/>
        <v>402.79999999999995</v>
      </c>
      <c r="EQ35">
        <f t="shared" si="22"/>
        <v>416.9</v>
      </c>
      <c r="ER35">
        <f t="shared" si="22"/>
        <v>427.5</v>
      </c>
      <c r="ES35">
        <f t="shared" si="22"/>
        <v>446.6</v>
      </c>
      <c r="ET35">
        <f t="shared" si="22"/>
        <v>409.8</v>
      </c>
      <c r="EU35">
        <f t="shared" si="22"/>
        <v>413.6</v>
      </c>
      <c r="EV35">
        <f t="shared" si="22"/>
        <v>407.2</v>
      </c>
      <c r="EW35">
        <f t="shared" si="22"/>
        <v>370.9</v>
      </c>
      <c r="EX35">
        <f t="shared" si="22"/>
        <v>352.7</v>
      </c>
      <c r="EY35">
        <f t="shared" si="22"/>
        <v>291.90000000000003</v>
      </c>
      <c r="EZ35">
        <f t="shared" si="22"/>
        <v>278.7</v>
      </c>
      <c r="FA35">
        <f t="shared" si="22"/>
        <v>264.39999999999998</v>
      </c>
      <c r="FB35">
        <f t="shared" si="22"/>
        <v>162.5</v>
      </c>
      <c r="FC35">
        <f t="shared" si="22"/>
        <v>169.9</v>
      </c>
      <c r="FD35">
        <f t="shared" si="22"/>
        <v>181.8</v>
      </c>
      <c r="FE35">
        <f t="shared" si="22"/>
        <v>205</v>
      </c>
      <c r="FF35">
        <f t="shared" si="22"/>
        <v>237.50000000000003</v>
      </c>
      <c r="FG35">
        <f t="shared" si="22"/>
        <v>249.20000000000002</v>
      </c>
      <c r="FH35">
        <f t="shared" si="22"/>
        <v>257.8</v>
      </c>
      <c r="FI35">
        <f t="shared" si="22"/>
        <v>277.7</v>
      </c>
      <c r="FJ35">
        <f t="shared" si="22"/>
        <v>283.5</v>
      </c>
      <c r="FK35">
        <f t="shared" si="22"/>
        <v>280.5</v>
      </c>
      <c r="FL35">
        <f t="shared" si="22"/>
        <v>275.3</v>
      </c>
      <c r="FM35">
        <f t="shared" si="22"/>
        <v>252.10000000000002</v>
      </c>
      <c r="FN35">
        <f t="shared" si="22"/>
        <v>288.7</v>
      </c>
      <c r="FO35">
        <f t="shared" si="22"/>
        <v>312.39999999999998</v>
      </c>
      <c r="FP35">
        <f t="shared" si="22"/>
        <v>327.5</v>
      </c>
      <c r="FQ35">
        <f t="shared" si="22"/>
        <v>334.2</v>
      </c>
      <c r="FR35">
        <f t="shared" si="22"/>
        <v>334.59999999999997</v>
      </c>
      <c r="FS35">
        <f t="shared" si="22"/>
        <v>352.5</v>
      </c>
      <c r="FT35">
        <f t="shared" si="22"/>
        <v>350.9</v>
      </c>
      <c r="FU35">
        <f t="shared" si="22"/>
        <v>354.5</v>
      </c>
      <c r="FV35">
        <f t="shared" si="22"/>
        <v>357.6</v>
      </c>
      <c r="FW35">
        <f t="shared" si="22"/>
        <v>392.7</v>
      </c>
      <c r="FX35">
        <f t="shared" si="22"/>
        <v>414.6</v>
      </c>
      <c r="FY35">
        <f t="shared" si="22"/>
        <v>395.5</v>
      </c>
      <c r="FZ35">
        <f t="shared" si="22"/>
        <v>387.1</v>
      </c>
      <c r="GA35">
        <f t="shared" si="22"/>
        <v>424.79999999999995</v>
      </c>
      <c r="GB35">
        <f t="shared" si="22"/>
        <v>414.1</v>
      </c>
      <c r="GC35">
        <f t="shared" si="22"/>
        <v>379.8</v>
      </c>
      <c r="GD35">
        <f t="shared" si="22"/>
        <v>324.59999999999997</v>
      </c>
      <c r="GE35">
        <f t="shared" si="22"/>
        <v>344</v>
      </c>
      <c r="GF35">
        <f t="shared" si="22"/>
        <v>359.2</v>
      </c>
      <c r="GG35">
        <f t="shared" si="22"/>
        <v>384.2</v>
      </c>
      <c r="GH35">
        <f t="shared" si="22"/>
        <v>384.20000000000005</v>
      </c>
      <c r="GI35">
        <f t="shared" si="22"/>
        <v>362.5</v>
      </c>
      <c r="GJ35">
        <f t="shared" si="22"/>
        <v>380.20000000000005</v>
      </c>
      <c r="GK35">
        <f t="shared" si="22"/>
        <v>387.2</v>
      </c>
      <c r="GL35">
        <f>GL17-GL18</f>
        <v>261.5</v>
      </c>
      <c r="GM35">
        <f>GM17-GM18</f>
        <v>122.2</v>
      </c>
      <c r="GN35">
        <f t="shared" ref="GN35:GV35" si="23">GN17-GN18</f>
        <v>135.5</v>
      </c>
      <c r="GO35" t="e">
        <f t="shared" si="23"/>
        <v>#N/A</v>
      </c>
      <c r="GP35" t="e">
        <f t="shared" si="23"/>
        <v>#N/A</v>
      </c>
      <c r="GQ35" t="e">
        <f t="shared" si="23"/>
        <v>#N/A</v>
      </c>
      <c r="GR35" t="e">
        <f t="shared" si="23"/>
        <v>#N/A</v>
      </c>
      <c r="GS35" t="e">
        <f t="shared" si="23"/>
        <v>#N/A</v>
      </c>
      <c r="GT35" t="e">
        <f t="shared" si="23"/>
        <v>#N/A</v>
      </c>
      <c r="GU35" t="e">
        <f t="shared" si="23"/>
        <v>#N/A</v>
      </c>
      <c r="GV35" t="e">
        <f t="shared" si="23"/>
        <v>#N/A</v>
      </c>
    </row>
    <row r="37" spans="1:204" x14ac:dyDescent="0.25">
      <c r="A37" s="12" t="s">
        <v>167</v>
      </c>
    </row>
    <row r="38" spans="1:204" x14ac:dyDescent="0.25">
      <c r="A38" s="7" t="s">
        <v>172</v>
      </c>
      <c r="B38" t="s">
        <v>168</v>
      </c>
      <c r="C38" t="str">
        <f ca="1">IF(ISERROR(INDIRECT(ADDRESS(ROW(C32),COLUMN(C32)-3))),"n/a",IF(ISNUMBER(INDIRECT(ADDRESS(ROW(C32),COLUMN(C32)-3))),Calculations!$C$3*AVERAGE(A32:C32),"n/a"))</f>
        <v>n/a</v>
      </c>
      <c r="D38" t="str">
        <f ca="1">IF(ISERROR(INDIRECT(ADDRESS(ROW(D32),COLUMN(D32)-3))),"n/a",IF(ISNUMBER(INDIRECT(ADDRESS(ROW(D32),COLUMN(D32)-3))),Calculations!$C$3*AVERAGE(A32:D32),"n/a"))</f>
        <v>n/a</v>
      </c>
      <c r="E38" t="str">
        <f ca="1">IF(ISERROR(INDIRECT(ADDRESS(ROW(E32),COLUMN(E32)-3))),"n/a",IF(ISNUMBER(INDIRECT(ADDRESS(ROW(E32),COLUMN(E32)-3))),Calculations!$C$3*AVERAGE(B32:E32),"n/a"))</f>
        <v>n/a</v>
      </c>
      <c r="F38">
        <f ca="1">IF(ISERROR(INDIRECT(ADDRESS(ROW(F32),COLUMN(F32)-3))),"n/a",IF(ISNUMBER(INDIRECT(ADDRESS(ROW(F32),COLUMN(F32)-3))),Calculations!$C$3*AVERAGE(C32:F32),"n/a"))</f>
        <v>11.43</v>
      </c>
      <c r="G38">
        <f ca="1">IF(ISERROR(INDIRECT(ADDRESS(ROW(G32),COLUMN(G32)-3))),"n/a",IF(ISNUMBER(INDIRECT(ADDRESS(ROW(G32),COLUMN(G32)-3))),Calculations!$C$3*AVERAGE(D32:G32),"n/a"))</f>
        <v>11.879999999999999</v>
      </c>
      <c r="H38">
        <f ca="1">IF(ISERROR(INDIRECT(ADDRESS(ROW(H32),COLUMN(H32)-3))),"n/a",IF(ISNUMBER(INDIRECT(ADDRESS(ROW(H32),COLUMN(H32)-3))),Calculations!$C$3*AVERAGE(E32:H32),"n/a"))</f>
        <v>12.352499999999999</v>
      </c>
      <c r="I38">
        <f ca="1">IF(ISERROR(INDIRECT(ADDRESS(ROW(I32),COLUMN(I32)-3))),"n/a",IF(ISNUMBER(INDIRECT(ADDRESS(ROW(I32),COLUMN(I32)-3))),Calculations!$C$3*AVERAGE(F32:I32),"n/a"))</f>
        <v>12.825000000000001</v>
      </c>
      <c r="J38">
        <f ca="1">IF(ISERROR(INDIRECT(ADDRESS(ROW(J32),COLUMN(J32)-3))),"n/a",IF(ISNUMBER(INDIRECT(ADDRESS(ROW(J32),COLUMN(J32)-3))),Calculations!$C$3*AVERAGE(G32:J32),"n/a"))</f>
        <v>13.32</v>
      </c>
      <c r="K38">
        <f ca="1">IF(ISERROR(INDIRECT(ADDRESS(ROW(K32),COLUMN(K32)-3))),"n/a",IF(ISNUMBER(INDIRECT(ADDRESS(ROW(K32),COLUMN(K32)-3))),Calculations!$C$3*AVERAGE(H32:K32),"n/a"))</f>
        <v>13.8375</v>
      </c>
      <c r="L38">
        <f ca="1">IF(ISERROR(INDIRECT(ADDRESS(ROW(L32),COLUMN(L32)-3))),"n/a",IF(ISNUMBER(INDIRECT(ADDRESS(ROW(L32),COLUMN(L32)-3))),Calculations!$C$3*AVERAGE(I32:L32),"n/a"))</f>
        <v>14.310000000000002</v>
      </c>
      <c r="M38">
        <f ca="1">IF(ISERROR(INDIRECT(ADDRESS(ROW(M32),COLUMN(M32)-3))),"n/a",IF(ISNUMBER(INDIRECT(ADDRESS(ROW(M32),COLUMN(M32)-3))),Calculations!$C$3*AVERAGE(J32:M32),"n/a"))</f>
        <v>14.872499999999999</v>
      </c>
      <c r="N38">
        <f ca="1">IF(ISERROR(INDIRECT(ADDRESS(ROW(N32),COLUMN(N32)-3))),"n/a",IF(ISNUMBER(INDIRECT(ADDRESS(ROW(N32),COLUMN(N32)-3))),Calculations!$C$3*AVERAGE(K32:N32),"n/a"))</f>
        <v>15.345000000000001</v>
      </c>
      <c r="O38">
        <f ca="1">IF(ISERROR(INDIRECT(ADDRESS(ROW(O32),COLUMN(O32)-3))),"n/a",IF(ISNUMBER(INDIRECT(ADDRESS(ROW(O32),COLUMN(O32)-3))),Calculations!$C$3*AVERAGE(L32:O32),"n/a"))</f>
        <v>15.840000000000002</v>
      </c>
      <c r="P38">
        <f ca="1">IF(ISERROR(INDIRECT(ADDRESS(ROW(P32),COLUMN(P32)-3))),"n/a",IF(ISNUMBER(INDIRECT(ADDRESS(ROW(P32),COLUMN(P32)-3))),Calculations!$C$3*AVERAGE(M32:P32),"n/a"))</f>
        <v>16.492500000000003</v>
      </c>
      <c r="Q38">
        <f ca="1">IF(ISERROR(INDIRECT(ADDRESS(ROW(Q32),COLUMN(Q32)-3))),"n/a",IF(ISNUMBER(INDIRECT(ADDRESS(ROW(Q32),COLUMN(Q32)-3))),Calculations!$C$3*AVERAGE(N32:Q32),"n/a"))</f>
        <v>17.100000000000001</v>
      </c>
      <c r="R38">
        <f ca="1">IF(ISERROR(INDIRECT(ADDRESS(ROW(R32),COLUMN(R32)-3))),"n/a",IF(ISNUMBER(INDIRECT(ADDRESS(ROW(R32),COLUMN(R32)-3))),Calculations!$C$3*AVERAGE(O32:R32),"n/a"))</f>
        <v>17.865000000000002</v>
      </c>
      <c r="S38">
        <f ca="1">IF(ISERROR(INDIRECT(ADDRESS(ROW(S32),COLUMN(S32)-3))),"n/a",IF(ISNUMBER(INDIRECT(ADDRESS(ROW(S32),COLUMN(S32)-3))),Calculations!$C$3*AVERAGE(P32:S32),"n/a"))</f>
        <v>18.63</v>
      </c>
      <c r="T38">
        <f ca="1">IF(ISERROR(INDIRECT(ADDRESS(ROW(T32),COLUMN(T32)-3))),"n/a",IF(ISNUMBER(INDIRECT(ADDRESS(ROW(T32),COLUMN(T32)-3))),Calculations!$C$3*AVERAGE(Q32:T32),"n/a"))</f>
        <v>19.507499999999997</v>
      </c>
      <c r="U38">
        <f ca="1">IF(ISERROR(INDIRECT(ADDRESS(ROW(U32),COLUMN(U32)-3))),"n/a",IF(ISNUMBER(INDIRECT(ADDRESS(ROW(U32),COLUMN(U32)-3))),Calculations!$C$3*AVERAGE(R32:U32),"n/a"))</f>
        <v>20.475000000000001</v>
      </c>
      <c r="V38">
        <f ca="1">IF(ISERROR(INDIRECT(ADDRESS(ROW(V32),COLUMN(V32)-3))),"n/a",IF(ISNUMBER(INDIRECT(ADDRESS(ROW(V32),COLUMN(V32)-3))),Calculations!$C$3*AVERAGE(S32:V32),"n/a"))</f>
        <v>21.532500000000002</v>
      </c>
      <c r="W38">
        <f ca="1">IF(ISERROR(INDIRECT(ADDRESS(ROW(W32),COLUMN(W32)-3))),"n/a",IF(ISNUMBER(INDIRECT(ADDRESS(ROW(W32),COLUMN(W32)-3))),Calculations!$C$3*AVERAGE(T32:W32),"n/a"))</f>
        <v>22.86</v>
      </c>
      <c r="X38">
        <f ca="1">IF(ISERROR(INDIRECT(ADDRESS(ROW(X32),COLUMN(X32)-3))),"n/a",IF(ISNUMBER(INDIRECT(ADDRESS(ROW(X32),COLUMN(X32)-3))),Calculations!$C$3*AVERAGE(U32:X32),"n/a"))</f>
        <v>24.0975</v>
      </c>
      <c r="Y38">
        <f ca="1">IF(ISERROR(INDIRECT(ADDRESS(ROW(Y32),COLUMN(Y32)-3))),"n/a",IF(ISNUMBER(INDIRECT(ADDRESS(ROW(Y32),COLUMN(Y32)-3))),Calculations!$C$3*AVERAGE(V32:Y32),"n/a"))</f>
        <v>25.29</v>
      </c>
      <c r="Z38">
        <f ca="1">IF(ISERROR(INDIRECT(ADDRESS(ROW(Z32),COLUMN(Z32)-3))),"n/a",IF(ISNUMBER(INDIRECT(ADDRESS(ROW(Z32),COLUMN(Z32)-3))),Calculations!$C$3*AVERAGE(W32:Z32),"n/a"))</f>
        <v>26.55</v>
      </c>
      <c r="AA38">
        <f ca="1">IF(ISERROR(INDIRECT(ADDRESS(ROW(AA32),COLUMN(AA32)-3))),"n/a",IF(ISNUMBER(INDIRECT(ADDRESS(ROW(AA32),COLUMN(AA32)-3))),Calculations!$C$3*AVERAGE(X32:AA32),"n/a"))</f>
        <v>27.674999999999997</v>
      </c>
      <c r="AB38">
        <f ca="1">IF(ISERROR(INDIRECT(ADDRESS(ROW(AB32),COLUMN(AB32)-3))),"n/a",IF(ISNUMBER(INDIRECT(ADDRESS(ROW(AB32),COLUMN(AB32)-3))),Calculations!$C$3*AVERAGE(Y32:AB32),"n/a"))</f>
        <v>28.642499999999998</v>
      </c>
      <c r="AC38">
        <f ca="1">IF(ISERROR(INDIRECT(ADDRESS(ROW(AC32),COLUMN(AC32)-3))),"n/a",IF(ISNUMBER(INDIRECT(ADDRESS(ROW(AC32),COLUMN(AC32)-3))),Calculations!$C$3*AVERAGE(Z32:AC32),"n/a"))</f>
        <v>29.835000000000001</v>
      </c>
      <c r="AD38">
        <f ca="1">IF(ISERROR(INDIRECT(ADDRESS(ROW(AD32),COLUMN(AD32)-3))),"n/a",IF(ISNUMBER(INDIRECT(ADDRESS(ROW(AD32),COLUMN(AD32)-3))),Calculations!$C$3*AVERAGE(AA32:AD32),"n/a"))</f>
        <v>30.8475</v>
      </c>
      <c r="AE38">
        <f ca="1">IF(ISERROR(INDIRECT(ADDRESS(ROW(AE32),COLUMN(AE32)-3))),"n/a",IF(ISNUMBER(INDIRECT(ADDRESS(ROW(AE32),COLUMN(AE32)-3))),Calculations!$C$3*AVERAGE(AB32:AE32),"n/a"))</f>
        <v>31.815000000000001</v>
      </c>
      <c r="AF38">
        <f ca="1">IF(ISERROR(INDIRECT(ADDRESS(ROW(AF32),COLUMN(AF32)-3))),"n/a",IF(ISNUMBER(INDIRECT(ADDRESS(ROW(AF32),COLUMN(AF32)-3))),Calculations!$C$3*AVERAGE(AC32:AF32),"n/a"))</f>
        <v>33.142500000000005</v>
      </c>
      <c r="AG38">
        <f ca="1">IF(ISERROR(INDIRECT(ADDRESS(ROW(AG32),COLUMN(AG32)-3))),"n/a",IF(ISNUMBER(INDIRECT(ADDRESS(ROW(AG32),COLUMN(AG32)-3))),Calculations!$C$3*AVERAGE(AD32:AG32),"n/a"))</f>
        <v>34.065000000000005</v>
      </c>
      <c r="AH38">
        <f ca="1">IF(ISERROR(INDIRECT(ADDRESS(ROW(AH32),COLUMN(AH32)-3))),"n/a",IF(ISNUMBER(INDIRECT(ADDRESS(ROW(AH32),COLUMN(AH32)-3))),Calculations!$C$3*AVERAGE(AE32:AH32),"n/a"))</f>
        <v>34.942500000000003</v>
      </c>
      <c r="AI38">
        <f ca="1">IF(ISERROR(INDIRECT(ADDRESS(ROW(AI32),COLUMN(AI32)-3))),"n/a",IF(ISNUMBER(INDIRECT(ADDRESS(ROW(AI32),COLUMN(AI32)-3))),Calculations!$C$3*AVERAGE(AF32:AI32),"n/a"))</f>
        <v>35.977499999999999</v>
      </c>
      <c r="AJ38">
        <f ca="1">IF(ISERROR(INDIRECT(ADDRESS(ROW(AJ32),COLUMN(AJ32)-3))),"n/a",IF(ISNUMBER(INDIRECT(ADDRESS(ROW(AJ32),COLUMN(AJ32)-3))),Calculations!$C$3*AVERAGE(AG32:AJ32),"n/a"))</f>
        <v>36.967500000000001</v>
      </c>
      <c r="AK38">
        <f ca="1">IF(ISERROR(INDIRECT(ADDRESS(ROW(AK32),COLUMN(AK32)-3))),"n/a",IF(ISNUMBER(INDIRECT(ADDRESS(ROW(AK32),COLUMN(AK32)-3))),Calculations!$C$3*AVERAGE(AH32:AK32),"n/a"))</f>
        <v>38.25</v>
      </c>
      <c r="AL38">
        <f ca="1">IF(ISERROR(INDIRECT(ADDRESS(ROW(AL32),COLUMN(AL32)-3))),"n/a",IF(ISNUMBER(INDIRECT(ADDRESS(ROW(AL32),COLUMN(AL32)-3))),Calculations!$C$3*AVERAGE(AI32:AL32),"n/a"))</f>
        <v>39.757500000000007</v>
      </c>
      <c r="AM38">
        <f ca="1">IF(ISERROR(INDIRECT(ADDRESS(ROW(AM32),COLUMN(AM32)-3))),"n/a",IF(ISNUMBER(INDIRECT(ADDRESS(ROW(AM32),COLUMN(AM32)-3))),Calculations!$C$3*AVERAGE(AJ32:AM32),"n/a"))</f>
        <v>41.175000000000004</v>
      </c>
      <c r="AN38">
        <f ca="1">IF(ISERROR(INDIRECT(ADDRESS(ROW(AN32),COLUMN(AN32)-3))),"n/a",IF(ISNUMBER(INDIRECT(ADDRESS(ROW(AN32),COLUMN(AN32)-3))),Calculations!$C$3*AVERAGE(AK32:AN32),"n/a"))</f>
        <v>42.615000000000002</v>
      </c>
      <c r="AO38">
        <f ca="1">IF(ISERROR(INDIRECT(ADDRESS(ROW(AO32),COLUMN(AO32)-3))),"n/a",IF(ISNUMBER(INDIRECT(ADDRESS(ROW(AO32),COLUMN(AO32)-3))),Calculations!$C$3*AVERAGE(AL32:AO32),"n/a"))</f>
        <v>44.122500000000002</v>
      </c>
      <c r="AP38">
        <f ca="1">IF(ISERROR(INDIRECT(ADDRESS(ROW(AP32),COLUMN(AP32)-3))),"n/a",IF(ISNUMBER(INDIRECT(ADDRESS(ROW(AP32),COLUMN(AP32)-3))),Calculations!$C$3*AVERAGE(AM32:AP32),"n/a"))</f>
        <v>45.9</v>
      </c>
      <c r="AQ38">
        <f ca="1">IF(ISERROR(INDIRECT(ADDRESS(ROW(AQ32),COLUMN(AQ32)-3))),"n/a",IF(ISNUMBER(INDIRECT(ADDRESS(ROW(AQ32),COLUMN(AQ32)-3))),Calculations!$C$3*AVERAGE(AN32:AQ32),"n/a"))</f>
        <v>47.925000000000004</v>
      </c>
      <c r="AR38">
        <f ca="1">IF(ISERROR(INDIRECT(ADDRESS(ROW(AR32),COLUMN(AR32)-3))),"n/a",IF(ISNUMBER(INDIRECT(ADDRESS(ROW(AR32),COLUMN(AR32)-3))),Calculations!$C$3*AVERAGE(AO32:AR32),"n/a"))</f>
        <v>49.612500000000004</v>
      </c>
      <c r="AS38">
        <f ca="1">IF(ISERROR(INDIRECT(ADDRESS(ROW(AS32),COLUMN(AS32)-3))),"n/a",IF(ISNUMBER(INDIRECT(ADDRESS(ROW(AS32),COLUMN(AS32)-3))),Calculations!$C$3*AVERAGE(AP32:AS32),"n/a"))</f>
        <v>51.772500000000008</v>
      </c>
      <c r="AT38">
        <f ca="1">IF(ISERROR(INDIRECT(ADDRESS(ROW(AT32),COLUMN(AT32)-3))),"n/a",IF(ISNUMBER(INDIRECT(ADDRESS(ROW(AT32),COLUMN(AT32)-3))),Calculations!$C$3*AVERAGE(AQ32:AT32),"n/a"))</f>
        <v>54.022500000000001</v>
      </c>
      <c r="AU38">
        <f ca="1">IF(ISERROR(INDIRECT(ADDRESS(ROW(AU32),COLUMN(AU32)-3))),"n/a",IF(ISNUMBER(INDIRECT(ADDRESS(ROW(AU32),COLUMN(AU32)-3))),Calculations!$C$3*AVERAGE(AR32:AU32),"n/a"))</f>
        <v>56.317500000000003</v>
      </c>
      <c r="AV38">
        <f ca="1">IF(ISERROR(INDIRECT(ADDRESS(ROW(AV32),COLUMN(AV32)-3))),"n/a",IF(ISNUMBER(INDIRECT(ADDRESS(ROW(AV32),COLUMN(AV32)-3))),Calculations!$C$3*AVERAGE(AS32:AV32),"n/a"))</f>
        <v>59.287500000000001</v>
      </c>
      <c r="AW38">
        <f ca="1">IF(ISERROR(INDIRECT(ADDRESS(ROW(AW32),COLUMN(AW32)-3))),"n/a",IF(ISNUMBER(INDIRECT(ADDRESS(ROW(AW32),COLUMN(AW32)-3))),Calculations!$C$3*AVERAGE(AT32:AW32),"n/a"))</f>
        <v>61.875</v>
      </c>
      <c r="AX38">
        <f ca="1">IF(ISERROR(INDIRECT(ADDRESS(ROW(AX32),COLUMN(AX32)-3))),"n/a",IF(ISNUMBER(INDIRECT(ADDRESS(ROW(AX32),COLUMN(AX32)-3))),Calculations!$C$3*AVERAGE(AU32:AX32),"n/a"))</f>
        <v>64.102500000000006</v>
      </c>
      <c r="AY38">
        <f ca="1">IF(ISERROR(INDIRECT(ADDRESS(ROW(AY32),COLUMN(AY32)-3))),"n/a",IF(ISNUMBER(INDIRECT(ADDRESS(ROW(AY32),COLUMN(AY32)-3))),Calculations!$C$3*AVERAGE(AV32:AY32),"n/a"))</f>
        <v>66.307500000000005</v>
      </c>
      <c r="AZ38">
        <f ca="1">IF(ISERROR(INDIRECT(ADDRESS(ROW(AZ32),COLUMN(AZ32)-3))),"n/a",IF(ISNUMBER(INDIRECT(ADDRESS(ROW(AZ32),COLUMN(AZ32)-3))),Calculations!$C$3*AVERAGE(AW32:AZ32),"n/a"))</f>
        <v>68.467500000000001</v>
      </c>
      <c r="BA38">
        <f ca="1">IF(ISERROR(INDIRECT(ADDRESS(ROW(BA32),COLUMN(BA32)-3))),"n/a",IF(ISNUMBER(INDIRECT(ADDRESS(ROW(BA32),COLUMN(BA32)-3))),Calculations!$C$3*AVERAGE(AX32:BA32),"n/a"))</f>
        <v>70.695000000000007</v>
      </c>
      <c r="BB38">
        <f ca="1">IF(ISERROR(INDIRECT(ADDRESS(ROW(BB32),COLUMN(BB32)-3))),"n/a",IF(ISNUMBER(INDIRECT(ADDRESS(ROW(BB32),COLUMN(BB32)-3))),Calculations!$C$3*AVERAGE(AY32:BB32),"n/a"))</f>
        <v>72.967500000000001</v>
      </c>
      <c r="BC38">
        <f ca="1">IF(ISERROR(INDIRECT(ADDRESS(ROW(BC32),COLUMN(BC32)-3))),"n/a",IF(ISNUMBER(INDIRECT(ADDRESS(ROW(BC32),COLUMN(BC32)-3))),Calculations!$C$3*AVERAGE(AZ32:BC32),"n/a"))</f>
        <v>75.532499999999999</v>
      </c>
      <c r="BD38">
        <f ca="1">IF(ISERROR(INDIRECT(ADDRESS(ROW(BD32),COLUMN(BD32)-3))),"n/a",IF(ISNUMBER(INDIRECT(ADDRESS(ROW(BD32),COLUMN(BD32)-3))),Calculations!$C$3*AVERAGE(BA32:BD32),"n/a"))</f>
        <v>77.782499999999999</v>
      </c>
      <c r="BE38">
        <f ca="1">IF(ISERROR(INDIRECT(ADDRESS(ROW(BE32),COLUMN(BE32)-3))),"n/a",IF(ISNUMBER(INDIRECT(ADDRESS(ROW(BE32),COLUMN(BE32)-3))),Calculations!$C$3*AVERAGE(BB32:BE32),"n/a"))</f>
        <v>80.055000000000007</v>
      </c>
      <c r="BF38">
        <f ca="1">IF(ISERROR(INDIRECT(ADDRESS(ROW(BF32),COLUMN(BF32)-3))),"n/a",IF(ISNUMBER(INDIRECT(ADDRESS(ROW(BF32),COLUMN(BF32)-3))),Calculations!$C$3*AVERAGE(BC32:BF32),"n/a"))</f>
        <v>82.507499999999993</v>
      </c>
      <c r="BG38">
        <f ca="1">IF(ISERROR(INDIRECT(ADDRESS(ROW(BG32),COLUMN(BG32)-3))),"n/a",IF(ISNUMBER(INDIRECT(ADDRESS(ROW(BG32),COLUMN(BG32)-3))),Calculations!$C$3*AVERAGE(BD32:BG32),"n/a"))</f>
        <v>84.712500000000006</v>
      </c>
      <c r="BH38">
        <f ca="1">IF(ISERROR(INDIRECT(ADDRESS(ROW(BH32),COLUMN(BH32)-3))),"n/a",IF(ISNUMBER(INDIRECT(ADDRESS(ROW(BH32),COLUMN(BH32)-3))),Calculations!$C$3*AVERAGE(BE32:BH32),"n/a"))</f>
        <v>86.962500000000006</v>
      </c>
      <c r="BI38">
        <f ca="1">IF(ISERROR(INDIRECT(ADDRESS(ROW(BI32),COLUMN(BI32)-3))),"n/a",IF(ISNUMBER(INDIRECT(ADDRESS(ROW(BI32),COLUMN(BI32)-3))),Calculations!$C$3*AVERAGE(BF32:BI32),"n/a"))</f>
        <v>89.144999999999996</v>
      </c>
      <c r="BJ38">
        <f ca="1">IF(ISERROR(INDIRECT(ADDRESS(ROW(BJ32),COLUMN(BJ32)-3))),"n/a",IF(ISNUMBER(INDIRECT(ADDRESS(ROW(BJ32),COLUMN(BJ32)-3))),Calculations!$C$3*AVERAGE(BG32:BJ32),"n/a"))</f>
        <v>91.215000000000003</v>
      </c>
      <c r="BK38">
        <f ca="1">IF(ISERROR(INDIRECT(ADDRESS(ROW(BK32),COLUMN(BK32)-3))),"n/a",IF(ISNUMBER(INDIRECT(ADDRESS(ROW(BK32),COLUMN(BK32)-3))),Calculations!$C$3*AVERAGE(BH32:BK32),"n/a"))</f>
        <v>93.037500000000009</v>
      </c>
      <c r="BL38">
        <f ca="1">IF(ISERROR(INDIRECT(ADDRESS(ROW(BL32),COLUMN(BL32)-3))),"n/a",IF(ISNUMBER(INDIRECT(ADDRESS(ROW(BL32),COLUMN(BL32)-3))),Calculations!$C$3*AVERAGE(BI32:BL32),"n/a"))</f>
        <v>94.837500000000006</v>
      </c>
      <c r="BM38">
        <f ca="1">IF(ISERROR(INDIRECT(ADDRESS(ROW(BM32),COLUMN(BM32)-3))),"n/a",IF(ISNUMBER(INDIRECT(ADDRESS(ROW(BM32),COLUMN(BM32)-3))),Calculations!$C$3*AVERAGE(BJ32:BM32),"n/a"))</f>
        <v>96.637500000000003</v>
      </c>
      <c r="BN38">
        <f ca="1">IF(ISERROR(INDIRECT(ADDRESS(ROW(BN32),COLUMN(BN32)-3))),"n/a",IF(ISNUMBER(INDIRECT(ADDRESS(ROW(BN32),COLUMN(BN32)-3))),Calculations!$C$3*AVERAGE(BK32:BN32),"n/a"))</f>
        <v>98.482500000000002</v>
      </c>
      <c r="BO38">
        <f ca="1">IF(ISERROR(INDIRECT(ADDRESS(ROW(BO32),COLUMN(BO32)-3))),"n/a",IF(ISNUMBER(INDIRECT(ADDRESS(ROW(BO32),COLUMN(BO32)-3))),Calculations!$C$3*AVERAGE(BL32:BO32),"n/a"))</f>
        <v>100.46250000000001</v>
      </c>
      <c r="BP38">
        <f ca="1">IF(ISERROR(INDIRECT(ADDRESS(ROW(BP32),COLUMN(BP32)-3))),"n/a",IF(ISNUMBER(INDIRECT(ADDRESS(ROW(BP32),COLUMN(BP32)-3))),Calculations!$C$3*AVERAGE(BM32:BP32),"n/a"))</f>
        <v>102.55499999999999</v>
      </c>
      <c r="BQ38">
        <f ca="1">IF(ISERROR(INDIRECT(ADDRESS(ROW(BQ32),COLUMN(BQ32)-3))),"n/a",IF(ISNUMBER(INDIRECT(ADDRESS(ROW(BQ32),COLUMN(BQ32)-3))),Calculations!$C$3*AVERAGE(BN32:BQ32),"n/a"))</f>
        <v>104.7375</v>
      </c>
      <c r="BR38">
        <f ca="1">IF(ISERROR(INDIRECT(ADDRESS(ROW(BR32),COLUMN(BR32)-3))),"n/a",IF(ISNUMBER(INDIRECT(ADDRESS(ROW(BR32),COLUMN(BR32)-3))),Calculations!$C$3*AVERAGE(BO32:BR32),"n/a"))</f>
        <v>107.00999999999999</v>
      </c>
      <c r="BS38">
        <f ca="1">IF(ISERROR(INDIRECT(ADDRESS(ROW(BS32),COLUMN(BS32)-3))),"n/a",IF(ISNUMBER(INDIRECT(ADDRESS(ROW(BS32),COLUMN(BS32)-3))),Calculations!$C$3*AVERAGE(BP32:BS32),"n/a"))</f>
        <v>109.4175</v>
      </c>
      <c r="BT38">
        <f ca="1">IF(ISERROR(INDIRECT(ADDRESS(ROW(BT32),COLUMN(BT32)-3))),"n/a",IF(ISNUMBER(INDIRECT(ADDRESS(ROW(BT32),COLUMN(BT32)-3))),Calculations!$C$3*AVERAGE(BQ32:BT32),"n/a"))</f>
        <v>111.8475</v>
      </c>
      <c r="BU38">
        <f ca="1">IF(ISERROR(INDIRECT(ADDRESS(ROW(BU32),COLUMN(BU32)-3))),"n/a",IF(ISNUMBER(INDIRECT(ADDRESS(ROW(BU32),COLUMN(BU32)-3))),Calculations!$C$3*AVERAGE(BR32:BU32),"n/a"))</f>
        <v>114.2325</v>
      </c>
      <c r="BV38">
        <f ca="1">IF(ISERROR(INDIRECT(ADDRESS(ROW(BV32),COLUMN(BV32)-3))),"n/a",IF(ISNUMBER(INDIRECT(ADDRESS(ROW(BV32),COLUMN(BV32)-3))),Calculations!$C$3*AVERAGE(BS32:BV32),"n/a"))</f>
        <v>116.45999999999998</v>
      </c>
      <c r="BW38">
        <f ca="1">IF(ISERROR(INDIRECT(ADDRESS(ROW(BW32),COLUMN(BW32)-3))),"n/a",IF(ISNUMBER(INDIRECT(ADDRESS(ROW(BW32),COLUMN(BW32)-3))),Calculations!$C$3*AVERAGE(BT32:BW32),"n/a"))</f>
        <v>118.37249999999999</v>
      </c>
      <c r="BX38">
        <f ca="1">IF(ISERROR(INDIRECT(ADDRESS(ROW(BX32),COLUMN(BX32)-3))),"n/a",IF(ISNUMBER(INDIRECT(ADDRESS(ROW(BX32),COLUMN(BX32)-3))),Calculations!$C$3*AVERAGE(BU32:BX32),"n/a"))</f>
        <v>120.35249999999999</v>
      </c>
      <c r="BY38">
        <f ca="1">IF(ISERROR(INDIRECT(ADDRESS(ROW(BY32),COLUMN(BY32)-3))),"n/a",IF(ISNUMBER(INDIRECT(ADDRESS(ROW(BY32),COLUMN(BY32)-3))),Calculations!$C$3*AVERAGE(BV32:BY32),"n/a"))</f>
        <v>122.60249999999999</v>
      </c>
      <c r="BZ38">
        <f ca="1">IF(ISERROR(INDIRECT(ADDRESS(ROW(BZ32),COLUMN(BZ32)-3))),"n/a",IF(ISNUMBER(INDIRECT(ADDRESS(ROW(BZ32),COLUMN(BZ32)-3))),Calculations!$C$3*AVERAGE(BW32:BZ32),"n/a"))</f>
        <v>125.3925</v>
      </c>
      <c r="CA38">
        <f ca="1">IF(ISERROR(INDIRECT(ADDRESS(ROW(CA32),COLUMN(CA32)-3))),"n/a",IF(ISNUMBER(INDIRECT(ADDRESS(ROW(CA32),COLUMN(CA32)-3))),Calculations!$C$3*AVERAGE(BX32:CA32),"n/a"))</f>
        <v>129.19500000000002</v>
      </c>
      <c r="CB38">
        <f ca="1">IF(ISERROR(INDIRECT(ADDRESS(ROW(CB32),COLUMN(CB32)-3))),"n/a",IF(ISNUMBER(INDIRECT(ADDRESS(ROW(CB32),COLUMN(CB32)-3))),Calculations!$C$3*AVERAGE(BY32:CB32),"n/a"))</f>
        <v>133.53749999999999</v>
      </c>
      <c r="CC38">
        <f ca="1">IF(ISERROR(INDIRECT(ADDRESS(ROW(CC32),COLUMN(CC32)-3))),"n/a",IF(ISNUMBER(INDIRECT(ADDRESS(ROW(CC32),COLUMN(CC32)-3))),Calculations!$C$3*AVERAGE(BZ32:CC32),"n/a"))</f>
        <v>138.24</v>
      </c>
      <c r="CD38">
        <f ca="1">IF(ISERROR(INDIRECT(ADDRESS(ROW(CD32),COLUMN(CD32)-3))),"n/a",IF(ISNUMBER(INDIRECT(ADDRESS(ROW(CD32),COLUMN(CD32)-3))),Calculations!$C$3*AVERAGE(CA32:CD32),"n/a"))</f>
        <v>143.1</v>
      </c>
      <c r="CE38">
        <f ca="1">IF(ISERROR(INDIRECT(ADDRESS(ROW(CE32),COLUMN(CE32)-3))),"n/a",IF(ISNUMBER(INDIRECT(ADDRESS(ROW(CE32),COLUMN(CE32)-3))),Calculations!$C$3*AVERAGE(CB32:CE32),"n/a"))</f>
        <v>147.53250000000003</v>
      </c>
      <c r="CF38">
        <f ca="1">IF(ISERROR(INDIRECT(ADDRESS(ROW(CF32),COLUMN(CF32)-3))),"n/a",IF(ISNUMBER(INDIRECT(ADDRESS(ROW(CF32),COLUMN(CF32)-3))),Calculations!$C$3*AVERAGE(CC32:CF32),"n/a"))</f>
        <v>152.1</v>
      </c>
      <c r="CG38">
        <f ca="1">IF(ISERROR(INDIRECT(ADDRESS(ROW(CG32),COLUMN(CG32)-3))),"n/a",IF(ISNUMBER(INDIRECT(ADDRESS(ROW(CG32),COLUMN(CG32)-3))),Calculations!$C$3*AVERAGE(CD32:CG32),"n/a"))</f>
        <v>157.05000000000001</v>
      </c>
      <c r="CH38">
        <f ca="1">IF(ISERROR(INDIRECT(ADDRESS(ROW(CH32),COLUMN(CH32)-3))),"n/a",IF(ISNUMBER(INDIRECT(ADDRESS(ROW(CH32),COLUMN(CH32)-3))),Calculations!$C$3*AVERAGE(CE32:CH32),"n/a"))</f>
        <v>162.67500000000001</v>
      </c>
      <c r="CI38">
        <f ca="1">IF(ISERROR(INDIRECT(ADDRESS(ROW(CI32),COLUMN(CI32)-3))),"n/a",IF(ISNUMBER(INDIRECT(ADDRESS(ROW(CI32),COLUMN(CI32)-3))),Calculations!$C$3*AVERAGE(CF32:CI32),"n/a"))</f>
        <v>168.45750000000001</v>
      </c>
      <c r="CJ38">
        <f ca="1">IF(ISERROR(INDIRECT(ADDRESS(ROW(CJ32),COLUMN(CJ32)-3))),"n/a",IF(ISNUMBER(INDIRECT(ADDRESS(ROW(CJ32),COLUMN(CJ32)-3))),Calculations!$C$3*AVERAGE(CG32:CJ32),"n/a"))</f>
        <v>175.65750000000003</v>
      </c>
      <c r="CK38">
        <f ca="1">IF(ISERROR(INDIRECT(ADDRESS(ROW(CK32),COLUMN(CK32)-3))),"n/a",IF(ISNUMBER(INDIRECT(ADDRESS(ROW(CK32),COLUMN(CK32)-3))),Calculations!$C$3*AVERAGE(CH32:CK32),"n/a"))</f>
        <v>183.24000000000004</v>
      </c>
      <c r="CL38">
        <f ca="1">IF(ISERROR(INDIRECT(ADDRESS(ROW(CL32),COLUMN(CL32)-3))),"n/a",IF(ISNUMBER(INDIRECT(ADDRESS(ROW(CL32),COLUMN(CL32)-3))),Calculations!$C$3*AVERAGE(CI32:CL32),"n/a"))</f>
        <v>192.98250000000002</v>
      </c>
      <c r="CM38">
        <f ca="1">IF(ISERROR(INDIRECT(ADDRESS(ROW(CM32),COLUMN(CM32)-3))),"n/a",IF(ISNUMBER(INDIRECT(ADDRESS(ROW(CM32),COLUMN(CM32)-3))),Calculations!$C$3*AVERAGE(CJ32:CM32),"n/a"))</f>
        <v>201.73500000000001</v>
      </c>
      <c r="CN38">
        <f ca="1">IF(ISERROR(INDIRECT(ADDRESS(ROW(CN32),COLUMN(CN32)-3))),"n/a",IF(ISNUMBER(INDIRECT(ADDRESS(ROW(CN32),COLUMN(CN32)-3))),Calculations!$C$3*AVERAGE(CK32:CN32),"n/a"))</f>
        <v>210.19499999999999</v>
      </c>
      <c r="CO38">
        <f ca="1">IF(ISERROR(INDIRECT(ADDRESS(ROW(CO32),COLUMN(CO32)-3))),"n/a",IF(ISNUMBER(INDIRECT(ADDRESS(ROW(CO32),COLUMN(CO32)-3))),Calculations!$C$3*AVERAGE(CL32:CO32),"n/a"))</f>
        <v>218.70000000000002</v>
      </c>
      <c r="CP38">
        <f ca="1">IF(ISERROR(INDIRECT(ADDRESS(ROW(CP32),COLUMN(CP32)-3))),"n/a",IF(ISNUMBER(INDIRECT(ADDRESS(ROW(CP32),COLUMN(CP32)-3))),Calculations!$C$3*AVERAGE(CM32:CP32),"n/a"))</f>
        <v>223.98750000000001</v>
      </c>
      <c r="CQ38">
        <f ca="1">IF(ISERROR(INDIRECT(ADDRESS(ROW(CQ32),COLUMN(CQ32)-3))),"n/a",IF(ISNUMBER(INDIRECT(ADDRESS(ROW(CQ32),COLUMN(CQ32)-3))),Calculations!$C$3*AVERAGE(CN32:CQ32),"n/a"))</f>
        <v>231.255</v>
      </c>
      <c r="CR38">
        <f ca="1">IF(ISERROR(INDIRECT(ADDRESS(ROW(CR32),COLUMN(CR32)-3))),"n/a",IF(ISNUMBER(INDIRECT(ADDRESS(ROW(CR32),COLUMN(CR32)-3))),Calculations!$C$3*AVERAGE(CO32:CR32),"n/a"))</f>
        <v>236.45250000000001</v>
      </c>
      <c r="CS38">
        <f ca="1">IF(ISERROR(INDIRECT(ADDRESS(ROW(CS32),COLUMN(CS32)-3))),"n/a",IF(ISNUMBER(INDIRECT(ADDRESS(ROW(CS32),COLUMN(CS32)-3))),Calculations!$C$3*AVERAGE(CP32:CS32),"n/a"))</f>
        <v>242.66249999999999</v>
      </c>
      <c r="CT38">
        <f ca="1">IF(ISERROR(INDIRECT(ADDRESS(ROW(CT32),COLUMN(CT32)-3))),"n/a",IF(ISNUMBER(INDIRECT(ADDRESS(ROW(CT32),COLUMN(CT32)-3))),Calculations!$C$3*AVERAGE(CQ32:CT32),"n/a"))</f>
        <v>249.20999999999998</v>
      </c>
      <c r="CU38">
        <f ca="1">IF(ISERROR(INDIRECT(ADDRESS(ROW(CU32),COLUMN(CU32)-3))),"n/a",IF(ISNUMBER(INDIRECT(ADDRESS(ROW(CU32),COLUMN(CU32)-3))),Calculations!$C$3*AVERAGE(CR32:CU32),"n/a"))</f>
        <v>254.99250000000004</v>
      </c>
      <c r="CV38">
        <f ca="1">IF(ISERROR(INDIRECT(ADDRESS(ROW(CV32),COLUMN(CV32)-3))),"n/a",IF(ISNUMBER(INDIRECT(ADDRESS(ROW(CV32),COLUMN(CV32)-3))),Calculations!$C$3*AVERAGE(CS32:CV32),"n/a"))</f>
        <v>261.69749999999999</v>
      </c>
      <c r="CW38">
        <f ca="1">IF(ISERROR(INDIRECT(ADDRESS(ROW(CW32),COLUMN(CW32)-3))),"n/a",IF(ISNUMBER(INDIRECT(ADDRESS(ROW(CW32),COLUMN(CW32)-3))),Calculations!$C$3*AVERAGE(CT32:CW32),"n/a"))</f>
        <v>266.33249999999998</v>
      </c>
      <c r="CX38">
        <f ca="1">IF(ISERROR(INDIRECT(ADDRESS(ROW(CX32),COLUMN(CX32)-3))),"n/a",IF(ISNUMBER(INDIRECT(ADDRESS(ROW(CX32),COLUMN(CX32)-3))),Calculations!$C$3*AVERAGE(CU32:CX32),"n/a"))</f>
        <v>273.48750000000001</v>
      </c>
      <c r="CY38">
        <f ca="1">IF(ISERROR(INDIRECT(ADDRESS(ROW(CY32),COLUMN(CY32)-3))),"n/a",IF(ISNUMBER(INDIRECT(ADDRESS(ROW(CY32),COLUMN(CY32)-3))),Calculations!$C$3*AVERAGE(CV32:CY32),"n/a"))</f>
        <v>281.29499999999996</v>
      </c>
      <c r="CZ38">
        <f ca="1">IF(ISERROR(INDIRECT(ADDRESS(ROW(CZ32),COLUMN(CZ32)-3))),"n/a",IF(ISNUMBER(INDIRECT(ADDRESS(ROW(CZ32),COLUMN(CZ32)-3))),Calculations!$C$3*AVERAGE(CW32:CZ32),"n/a"))</f>
        <v>288.67500000000001</v>
      </c>
      <c r="DA38">
        <f ca="1">IF(ISERROR(INDIRECT(ADDRESS(ROW(DA32),COLUMN(DA32)-3))),"n/a",IF(ISNUMBER(INDIRECT(ADDRESS(ROW(DA32),COLUMN(DA32)-3))),Calculations!$C$3*AVERAGE(CX32:DA32),"n/a"))</f>
        <v>296.01</v>
      </c>
      <c r="DB38">
        <f ca="1">IF(ISERROR(INDIRECT(ADDRESS(ROW(DB32),COLUMN(DB32)-3))),"n/a",IF(ISNUMBER(INDIRECT(ADDRESS(ROW(DB32),COLUMN(DB32)-3))),Calculations!$C$3*AVERAGE(CY32:DB32),"n/a"))</f>
        <v>297.76499999999999</v>
      </c>
      <c r="DC38">
        <f ca="1">IF(ISERROR(INDIRECT(ADDRESS(ROW(DC32),COLUMN(DC32)-3))),"n/a",IF(ISNUMBER(INDIRECT(ADDRESS(ROW(DC32),COLUMN(DC32)-3))),Calculations!$C$3*AVERAGE(CZ32:DC32),"n/a"))</f>
        <v>300.6225</v>
      </c>
      <c r="DD38">
        <f ca="1">IF(ISERROR(INDIRECT(ADDRESS(ROW(DD32),COLUMN(DD32)-3))),"n/a",IF(ISNUMBER(INDIRECT(ADDRESS(ROW(DD32),COLUMN(DD32)-3))),Calculations!$C$3*AVERAGE(DA32:DD32),"n/a"))</f>
        <v>306.60749999999996</v>
      </c>
      <c r="DE38">
        <f ca="1">IF(ISERROR(INDIRECT(ADDRESS(ROW(DE32),COLUMN(DE32)-3))),"n/a",IF(ISNUMBER(INDIRECT(ADDRESS(ROW(DE32),COLUMN(DE32)-3))),Calculations!$C$3*AVERAGE(DB32:DE32),"n/a"))</f>
        <v>310.97249999999997</v>
      </c>
      <c r="DF38">
        <f ca="1">IF(ISERROR(INDIRECT(ADDRESS(ROW(DF32),COLUMN(DF32)-3))),"n/a",IF(ISNUMBER(INDIRECT(ADDRESS(ROW(DF32),COLUMN(DF32)-3))),Calculations!$C$3*AVERAGE(DC32:DF32),"n/a"))</f>
        <v>317.745</v>
      </c>
      <c r="DG38">
        <f ca="1">IF(ISERROR(INDIRECT(ADDRESS(ROW(DG32),COLUMN(DG32)-3))),"n/a",IF(ISNUMBER(INDIRECT(ADDRESS(ROW(DG32),COLUMN(DG32)-3))),Calculations!$C$3*AVERAGE(DD32:DG32),"n/a"))</f>
        <v>323.34749999999997</v>
      </c>
      <c r="DH38">
        <f ca="1">IF(ISERROR(INDIRECT(ADDRESS(ROW(DH32),COLUMN(DH32)-3))),"n/a",IF(ISNUMBER(INDIRECT(ADDRESS(ROW(DH32),COLUMN(DH32)-3))),Calculations!$C$3*AVERAGE(DE32:DH32),"n/a"))</f>
        <v>325.10250000000002</v>
      </c>
      <c r="DI38">
        <f ca="1">IF(ISERROR(INDIRECT(ADDRESS(ROW(DI32),COLUMN(DI32)-3))),"n/a",IF(ISNUMBER(INDIRECT(ADDRESS(ROW(DI32),COLUMN(DI32)-3))),Calculations!$C$3*AVERAGE(DF32:DI32),"n/a"))</f>
        <v>328.86</v>
      </c>
      <c r="DJ38">
        <f ca="1">IF(ISERROR(INDIRECT(ADDRESS(ROW(DJ32),COLUMN(DJ32)-3))),"n/a",IF(ISNUMBER(INDIRECT(ADDRESS(ROW(DJ32),COLUMN(DJ32)-3))),Calculations!$C$3*AVERAGE(DG32:DJ32),"n/a"))</f>
        <v>333.04499999999996</v>
      </c>
      <c r="DK38">
        <f ca="1">IF(ISERROR(INDIRECT(ADDRESS(ROW(DK32),COLUMN(DK32)-3))),"n/a",IF(ISNUMBER(INDIRECT(ADDRESS(ROW(DK32),COLUMN(DK32)-3))),Calculations!$C$3*AVERAGE(DH32:DK32),"n/a"))</f>
        <v>334.8</v>
      </c>
      <c r="DL38">
        <f ca="1">IF(ISERROR(INDIRECT(ADDRESS(ROW(DL32),COLUMN(DL32)-3))),"n/a",IF(ISNUMBER(INDIRECT(ADDRESS(ROW(DL32),COLUMN(DL32)-3))),Calculations!$C$3*AVERAGE(DI32:DL32),"n/a"))</f>
        <v>336.78</v>
      </c>
      <c r="DM38">
        <f ca="1">IF(ISERROR(INDIRECT(ADDRESS(ROW(DM32),COLUMN(DM32)-3))),"n/a",IF(ISNUMBER(INDIRECT(ADDRESS(ROW(DM32),COLUMN(DM32)-3))),Calculations!$C$3*AVERAGE(DJ32:DM32),"n/a"))</f>
        <v>337.02750000000003</v>
      </c>
      <c r="DN38">
        <f ca="1">IF(ISERROR(INDIRECT(ADDRESS(ROW(DN32),COLUMN(DN32)-3))),"n/a",IF(ISNUMBER(INDIRECT(ADDRESS(ROW(DN32),COLUMN(DN32)-3))),Calculations!$C$3*AVERAGE(DK32:DN32),"n/a"))</f>
        <v>338.15250000000003</v>
      </c>
      <c r="DO38">
        <f ca="1">IF(ISERROR(INDIRECT(ADDRESS(ROW(DO32),COLUMN(DO32)-3))),"n/a",IF(ISNUMBER(INDIRECT(ADDRESS(ROW(DO32),COLUMN(DO32)-3))),Calculations!$C$3*AVERAGE(DL32:DO32),"n/a"))</f>
        <v>341.32500000000005</v>
      </c>
      <c r="DP38">
        <f ca="1">IF(ISERROR(INDIRECT(ADDRESS(ROW(DP32),COLUMN(DP32)-3))),"n/a",IF(ISNUMBER(INDIRECT(ADDRESS(ROW(DP32),COLUMN(DP32)-3))),Calculations!$C$3*AVERAGE(DM32:DP32),"n/a"))</f>
        <v>343.95750000000004</v>
      </c>
      <c r="DQ38">
        <f ca="1">IF(ISERROR(INDIRECT(ADDRESS(ROW(DQ32),COLUMN(DQ32)-3))),"n/a",IF(ISNUMBER(INDIRECT(ADDRESS(ROW(DQ32),COLUMN(DQ32)-3))),Calculations!$C$3*AVERAGE(DN32:DQ32),"n/a"))</f>
        <v>349.13249999999999</v>
      </c>
      <c r="DR38">
        <f ca="1">IF(ISERROR(INDIRECT(ADDRESS(ROW(DR32),COLUMN(DR32)-3))),"n/a",IF(ISNUMBER(INDIRECT(ADDRESS(ROW(DR32),COLUMN(DR32)-3))),Calculations!$C$3*AVERAGE(DO32:DR32),"n/a"))</f>
        <v>353.94750000000005</v>
      </c>
      <c r="DS38">
        <f ca="1">IF(ISERROR(INDIRECT(ADDRESS(ROW(DS32),COLUMN(DS32)-3))),"n/a",IF(ISNUMBER(INDIRECT(ADDRESS(ROW(DS32),COLUMN(DS32)-3))),Calculations!$C$3*AVERAGE(DP32:DS32),"n/a"))</f>
        <v>357.43500000000006</v>
      </c>
      <c r="DT38">
        <f ca="1">IF(ISERROR(INDIRECT(ADDRESS(ROW(DT32),COLUMN(DT32)-3))),"n/a",IF(ISNUMBER(INDIRECT(ADDRESS(ROW(DT32),COLUMN(DT32)-3))),Calculations!$C$3*AVERAGE(DQ32:DT32),"n/a"))</f>
        <v>363.6</v>
      </c>
      <c r="DU38">
        <f ca="1">IF(ISERROR(INDIRECT(ADDRESS(ROW(DU32),COLUMN(DU32)-3))),"n/a",IF(ISNUMBER(INDIRECT(ADDRESS(ROW(DU32),COLUMN(DU32)-3))),Calculations!$C$3*AVERAGE(DR32:DU32),"n/a"))</f>
        <v>370.21500000000003</v>
      </c>
      <c r="DV38">
        <f ca="1">IF(ISERROR(INDIRECT(ADDRESS(ROW(DV32),COLUMN(DV32)-3))),"n/a",IF(ISNUMBER(INDIRECT(ADDRESS(ROW(DV32),COLUMN(DV32)-3))),Calculations!$C$3*AVERAGE(DS32:DV32),"n/a"))</f>
        <v>376.78499999999997</v>
      </c>
      <c r="DW38">
        <f ca="1">IF(ISERROR(INDIRECT(ADDRESS(ROW(DW32),COLUMN(DW32)-3))),"n/a",IF(ISNUMBER(INDIRECT(ADDRESS(ROW(DW32),COLUMN(DW32)-3))),Calculations!$C$3*AVERAGE(DT32:DW32),"n/a"))</f>
        <v>387.04500000000002</v>
      </c>
      <c r="DX38">
        <f ca="1">IF(ISERROR(INDIRECT(ADDRESS(ROW(DX32),COLUMN(DX32)-3))),"n/a",IF(ISNUMBER(INDIRECT(ADDRESS(ROW(DX32),COLUMN(DX32)-3))),Calculations!$C$3*AVERAGE(DU32:DX32),"n/a"))</f>
        <v>399.66750000000002</v>
      </c>
      <c r="DY38">
        <f ca="1">IF(ISERROR(INDIRECT(ADDRESS(ROW(DY32),COLUMN(DY32)-3))),"n/a",IF(ISNUMBER(INDIRECT(ADDRESS(ROW(DY32),COLUMN(DY32)-3))),Calculations!$C$3*AVERAGE(DV32:DY32),"n/a"))</f>
        <v>408.15000000000003</v>
      </c>
      <c r="DZ38">
        <f ca="1">IF(ISERROR(INDIRECT(ADDRESS(ROW(DZ32),COLUMN(DZ32)-3))),"n/a",IF(ISNUMBER(INDIRECT(ADDRESS(ROW(DZ32),COLUMN(DZ32)-3))),Calculations!$C$3*AVERAGE(DW32:DZ32),"n/a"))</f>
        <v>422.84249999999997</v>
      </c>
      <c r="EA38">
        <f ca="1">IF(ISERROR(INDIRECT(ADDRESS(ROW(EA32),COLUMN(EA32)-3))),"n/a",IF(ISNUMBER(INDIRECT(ADDRESS(ROW(EA32),COLUMN(EA32)-3))),Calculations!$C$3*AVERAGE(DX32:EA32),"n/a"))</f>
        <v>434.07</v>
      </c>
      <c r="EB38">
        <f ca="1">IF(ISERROR(INDIRECT(ADDRESS(ROW(EB32),COLUMN(EB32)-3))),"n/a",IF(ISNUMBER(INDIRECT(ADDRESS(ROW(EB32),COLUMN(EB32)-3))),Calculations!$C$3*AVERAGE(DY32:EB32),"n/a"))</f>
        <v>440.95500000000004</v>
      </c>
      <c r="EC38">
        <f ca="1">IF(ISERROR(INDIRECT(ADDRESS(ROW(EC32),COLUMN(EC32)-3))),"n/a",IF(ISNUMBER(INDIRECT(ADDRESS(ROW(EC32),COLUMN(EC32)-3))),Calculations!$C$3*AVERAGE(DZ32:EC32),"n/a"))</f>
        <v>451.935</v>
      </c>
      <c r="ED38">
        <f ca="1">IF(ISERROR(INDIRECT(ADDRESS(ROW(ED32),COLUMN(ED32)-3))),"n/a",IF(ISNUMBER(INDIRECT(ADDRESS(ROW(ED32),COLUMN(ED32)-3))),Calculations!$C$3*AVERAGE(EA32:ED32),"n/a"))</f>
        <v>458.28000000000003</v>
      </c>
      <c r="EE38">
        <f ca="1">IF(ISERROR(INDIRECT(ADDRESS(ROW(EE32),COLUMN(EE32)-3))),"n/a",IF(ISNUMBER(INDIRECT(ADDRESS(ROW(EE32),COLUMN(EE32)-3))),Calculations!$C$3*AVERAGE(EB32:EE32),"n/a"))</f>
        <v>465.1875</v>
      </c>
      <c r="EF38">
        <f ca="1">IF(ISERROR(INDIRECT(ADDRESS(ROW(EF32),COLUMN(EF32)-3))),"n/a",IF(ISNUMBER(INDIRECT(ADDRESS(ROW(EF32),COLUMN(EF32)-3))),Calculations!$C$3*AVERAGE(EC32:EF32),"n/a"))</f>
        <v>472.47750000000002</v>
      </c>
      <c r="EG38">
        <f ca="1">IF(ISERROR(INDIRECT(ADDRESS(ROW(EG32),COLUMN(EG32)-3))),"n/a",IF(ISNUMBER(INDIRECT(ADDRESS(ROW(EG32),COLUMN(EG32)-3))),Calculations!$C$3*AVERAGE(ED32:EG32),"n/a"))</f>
        <v>481.20749999999998</v>
      </c>
      <c r="EH38">
        <f ca="1">IF(ISERROR(INDIRECT(ADDRESS(ROW(EH32),COLUMN(EH32)-3))),"n/a",IF(ISNUMBER(INDIRECT(ADDRESS(ROW(EH32),COLUMN(EH32)-3))),Calculations!$C$3*AVERAGE(EE32:EH32),"n/a"))</f>
        <v>487.14749999999998</v>
      </c>
      <c r="EI38">
        <f ca="1">IF(ISERROR(INDIRECT(ADDRESS(ROW(EI32),COLUMN(EI32)-3))),"n/a",IF(ISNUMBER(INDIRECT(ADDRESS(ROW(EI32),COLUMN(EI32)-3))),Calculations!$C$3*AVERAGE(EF32:EI32),"n/a"))</f>
        <v>497.74499999999995</v>
      </c>
      <c r="EJ38">
        <f ca="1">IF(ISERROR(INDIRECT(ADDRESS(ROW(EJ32),COLUMN(EJ32)-3))),"n/a",IF(ISNUMBER(INDIRECT(ADDRESS(ROW(EJ32),COLUMN(EJ32)-3))),Calculations!$C$3*AVERAGE(EG32:EJ32),"n/a"))</f>
        <v>511.24499999999995</v>
      </c>
      <c r="EK38">
        <f ca="1">IF(ISERROR(INDIRECT(ADDRESS(ROW(EK32),COLUMN(EK32)-3))),"n/a",IF(ISNUMBER(INDIRECT(ADDRESS(ROW(EK32),COLUMN(EK32)-3))),Calculations!$C$3*AVERAGE(EH32:EK32),"n/a"))</f>
        <v>521.61750000000006</v>
      </c>
      <c r="EL38">
        <f ca="1">IF(ISERROR(INDIRECT(ADDRESS(ROW(EL32),COLUMN(EL32)-3))),"n/a",IF(ISNUMBER(INDIRECT(ADDRESS(ROW(EL32),COLUMN(EL32)-3))),Calculations!$C$3*AVERAGE(EI32:EL32),"n/a"))</f>
        <v>534.80250000000001</v>
      </c>
      <c r="EM38">
        <f ca="1">IF(ISERROR(INDIRECT(ADDRESS(ROW(EM32),COLUMN(EM32)-3))),"n/a",IF(ISNUMBER(INDIRECT(ADDRESS(ROW(EM32),COLUMN(EM32)-3))),Calculations!$C$3*AVERAGE(EJ32:EM32),"n/a"))</f>
        <v>545.60250000000008</v>
      </c>
      <c r="EN38">
        <f ca="1">IF(ISERROR(INDIRECT(ADDRESS(ROW(EN32),COLUMN(EN32)-3))),"n/a",IF(ISNUMBER(INDIRECT(ADDRESS(ROW(EN32),COLUMN(EN32)-3))),Calculations!$C$3*AVERAGE(EK32:EN32),"n/a"))</f>
        <v>556.06500000000005</v>
      </c>
      <c r="EO38">
        <f ca="1">IF(ISERROR(INDIRECT(ADDRESS(ROW(EO32),COLUMN(EO32)-3))),"n/a",IF(ISNUMBER(INDIRECT(ADDRESS(ROW(EO32),COLUMN(EO32)-3))),Calculations!$C$3*AVERAGE(EL32:EO32),"n/a"))</f>
        <v>564.70500000000004</v>
      </c>
      <c r="EP38">
        <f ca="1">IF(ISERROR(INDIRECT(ADDRESS(ROW(EP32),COLUMN(EP32)-3))),"n/a",IF(ISNUMBER(INDIRECT(ADDRESS(ROW(EP32),COLUMN(EP32)-3))),Calculations!$C$3*AVERAGE(EM32:EP32),"n/a"))</f>
        <v>572.89499999999998</v>
      </c>
      <c r="EQ38">
        <f ca="1">IF(ISERROR(INDIRECT(ADDRESS(ROW(EQ32),COLUMN(EQ32)-3))),"n/a",IF(ISNUMBER(INDIRECT(ADDRESS(ROW(EQ32),COLUMN(EQ32)-3))),Calculations!$C$3*AVERAGE(EN32:EQ32),"n/a"))</f>
        <v>585.5625</v>
      </c>
      <c r="ER38">
        <f ca="1">IF(ISERROR(INDIRECT(ADDRESS(ROW(ER32),COLUMN(ER32)-3))),"n/a",IF(ISNUMBER(INDIRECT(ADDRESS(ROW(ER32),COLUMN(ER32)-3))),Calculations!$C$3*AVERAGE(EO32:ER32),"n/a"))</f>
        <v>596.92500000000007</v>
      </c>
      <c r="ES38">
        <f ca="1">IF(ISERROR(INDIRECT(ADDRESS(ROW(ES32),COLUMN(ES32)-3))),"n/a",IF(ISNUMBER(INDIRECT(ADDRESS(ROW(ES32),COLUMN(ES32)-3))),Calculations!$C$3*AVERAGE(EP32:ES32),"n/a"))</f>
        <v>613.93499999999995</v>
      </c>
      <c r="ET38">
        <f ca="1">IF(ISERROR(INDIRECT(ADDRESS(ROW(ET32),COLUMN(ET32)-3))),"n/a",IF(ISNUMBER(INDIRECT(ADDRESS(ROW(ET32),COLUMN(ET32)-3))),Calculations!$C$3*AVERAGE(EQ32:ET32),"n/a"))</f>
        <v>628.42500000000007</v>
      </c>
      <c r="EU38">
        <f ca="1">IF(ISERROR(INDIRECT(ADDRESS(ROW(EU32),COLUMN(EU32)-3))),"n/a",IF(ISNUMBER(INDIRECT(ADDRESS(ROW(EU32),COLUMN(EU32)-3))),Calculations!$C$3*AVERAGE(ER32:EU32),"n/a"))</f>
        <v>643.95000000000005</v>
      </c>
      <c r="EV38">
        <f ca="1">IF(ISERROR(INDIRECT(ADDRESS(ROW(EV32),COLUMN(EV32)-3))),"n/a",IF(ISNUMBER(INDIRECT(ADDRESS(ROW(EV32),COLUMN(EV32)-3))),Calculations!$C$3*AVERAGE(ES32:EV32),"n/a"))</f>
        <v>654.86250000000007</v>
      </c>
      <c r="EW38">
        <f ca="1">IF(ISERROR(INDIRECT(ADDRESS(ROW(EW32),COLUMN(EW32)-3))),"n/a",IF(ISNUMBER(INDIRECT(ADDRESS(ROW(EW32),COLUMN(EW32)-3))),Calculations!$C$3*AVERAGE(ET32:EW32),"n/a"))</f>
        <v>664.29</v>
      </c>
      <c r="EX38">
        <f ca="1">IF(ISERROR(INDIRECT(ADDRESS(ROW(EX32),COLUMN(EX32)-3))),"n/a",IF(ISNUMBER(INDIRECT(ADDRESS(ROW(EX32),COLUMN(EX32)-3))),Calculations!$C$3*AVERAGE(EU32:EX32),"n/a"))</f>
        <v>677.88000000000011</v>
      </c>
      <c r="EY38">
        <f ca="1">IF(ISERROR(INDIRECT(ADDRESS(ROW(EY32),COLUMN(EY32)-3))),"n/a",IF(ISNUMBER(INDIRECT(ADDRESS(ROW(EY32),COLUMN(EY32)-3))),Calculations!$C$3*AVERAGE(EV32:EY32),"n/a"))</f>
        <v>685.08</v>
      </c>
      <c r="EZ38">
        <f ca="1">IF(ISERROR(INDIRECT(ADDRESS(ROW(EZ32),COLUMN(EZ32)-3))),"n/a",IF(ISNUMBER(INDIRECT(ADDRESS(ROW(EZ32),COLUMN(EZ32)-3))),Calculations!$C$3*AVERAGE(EW32:EZ32),"n/a"))</f>
        <v>698.15250000000003</v>
      </c>
      <c r="FA38">
        <f ca="1">IF(ISERROR(INDIRECT(ADDRESS(ROW(FA32),COLUMN(FA32)-3))),"n/a",IF(ISNUMBER(INDIRECT(ADDRESS(ROW(FA32),COLUMN(FA32)-3))),Calculations!$C$3*AVERAGE(EX32:FA32),"n/a"))</f>
        <v>710.64</v>
      </c>
      <c r="FB38">
        <f ca="1">IF(ISERROR(INDIRECT(ADDRESS(ROW(FB32),COLUMN(FB32)-3))),"n/a",IF(ISNUMBER(INDIRECT(ADDRESS(ROW(FB32),COLUMN(FB32)-3))),Calculations!$C$3*AVERAGE(EY32:FB32),"n/a"))</f>
        <v>721.14750000000004</v>
      </c>
      <c r="FC38">
        <f ca="1">IF(ISERROR(INDIRECT(ADDRESS(ROW(FC32),COLUMN(FC32)-3))),"n/a",IF(ISNUMBER(INDIRECT(ADDRESS(ROW(FC32),COLUMN(FC32)-3))),Calculations!$C$3*AVERAGE(EZ32:FC32),"n/a"))</f>
        <v>734.82749999999999</v>
      </c>
      <c r="FD38">
        <f ca="1">IF(ISERROR(INDIRECT(ADDRESS(ROW(FD32),COLUMN(FD32)-3))),"n/a",IF(ISNUMBER(INDIRECT(ADDRESS(ROW(FD32),COLUMN(FD32)-3))),Calculations!$C$3*AVERAGE(FA32:FD32),"n/a"))</f>
        <v>749.18250000000012</v>
      </c>
      <c r="FE38">
        <f ca="1">IF(ISERROR(INDIRECT(ADDRESS(ROW(FE32),COLUMN(FE32)-3))),"n/a",IF(ISNUMBER(INDIRECT(ADDRESS(ROW(FE32),COLUMN(FE32)-3))),Calculations!$C$3*AVERAGE(FB32:FE32),"n/a"))</f>
        <v>764.52750000000003</v>
      </c>
      <c r="FF38">
        <f ca="1">IF(ISERROR(INDIRECT(ADDRESS(ROW(FF32),COLUMN(FF32)-3))),"n/a",IF(ISNUMBER(INDIRECT(ADDRESS(ROW(FF32),COLUMN(FF32)-3))),Calculations!$C$3*AVERAGE(FC32:FF32),"n/a"))</f>
        <v>777.46500000000003</v>
      </c>
      <c r="FG38">
        <f ca="1">IF(ISERROR(INDIRECT(ADDRESS(ROW(FG32),COLUMN(FG32)-3))),"n/a",IF(ISNUMBER(INDIRECT(ADDRESS(ROW(FG32),COLUMN(FG32)-3))),Calculations!$C$3*AVERAGE(FD32:FG32),"n/a"))</f>
        <v>787.41000000000008</v>
      </c>
      <c r="FH38">
        <f ca="1">IF(ISERROR(INDIRECT(ADDRESS(ROW(FH32),COLUMN(FH32)-3))),"n/a",IF(ISNUMBER(INDIRECT(ADDRESS(ROW(FH32),COLUMN(FH32)-3))),Calculations!$C$3*AVERAGE(FE32:FH32),"n/a"))</f>
        <v>795.3075</v>
      </c>
      <c r="FI38">
        <f ca="1">IF(ISERROR(INDIRECT(ADDRESS(ROW(FI32),COLUMN(FI32)-3))),"n/a",IF(ISNUMBER(INDIRECT(ADDRESS(ROW(FI32),COLUMN(FI32)-3))),Calculations!$C$3*AVERAGE(FF32:FI32),"n/a"))</f>
        <v>805.54499999999996</v>
      </c>
      <c r="FJ38">
        <f ca="1">IF(ISERROR(INDIRECT(ADDRESS(ROW(FJ32),COLUMN(FJ32)-3))),"n/a",IF(ISNUMBER(INDIRECT(ADDRESS(ROW(FJ32),COLUMN(FJ32)-3))),Calculations!$C$3*AVERAGE(FG32:FJ32),"n/a"))</f>
        <v>819.40500000000009</v>
      </c>
      <c r="FK38">
        <f ca="1">IF(ISERROR(INDIRECT(ADDRESS(ROW(FK32),COLUMN(FK32)-3))),"n/a",IF(ISNUMBER(INDIRECT(ADDRESS(ROW(FK32),COLUMN(FK32)-3))),Calculations!$C$3*AVERAGE(FH32:FK32),"n/a"))</f>
        <v>833.04000000000008</v>
      </c>
      <c r="FL38">
        <f ca="1">IF(ISERROR(INDIRECT(ADDRESS(ROW(FL32),COLUMN(FL32)-3))),"n/a",IF(ISNUMBER(INDIRECT(ADDRESS(ROW(FL32),COLUMN(FL32)-3))),Calculations!$C$3*AVERAGE(FI32:FL32),"n/a"))</f>
        <v>843.52499999999998</v>
      </c>
      <c r="FM38">
        <f ca="1">IF(ISERROR(INDIRECT(ADDRESS(ROW(FM32),COLUMN(FM32)-3))),"n/a",IF(ISNUMBER(INDIRECT(ADDRESS(ROW(FM32),COLUMN(FM32)-3))),Calculations!$C$3*AVERAGE(FJ32:FM32),"n/a"))</f>
        <v>846.40500000000009</v>
      </c>
      <c r="FN38">
        <f ca="1">IF(ISERROR(INDIRECT(ADDRESS(ROW(FN32),COLUMN(FN32)-3))),"n/a",IF(ISNUMBER(INDIRECT(ADDRESS(ROW(FN32),COLUMN(FN32)-3))),Calculations!$C$3*AVERAGE(FK32:FN32),"n/a"))</f>
        <v>847.48500000000013</v>
      </c>
      <c r="FO38">
        <f ca="1">IF(ISERROR(INDIRECT(ADDRESS(ROW(FO32),COLUMN(FO32)-3))),"n/a",IF(ISNUMBER(INDIRECT(ADDRESS(ROW(FO32),COLUMN(FO32)-3))),Calculations!$C$3*AVERAGE(FL32:FO32),"n/a"))</f>
        <v>847.62</v>
      </c>
      <c r="FP38">
        <f ca="1">IF(ISERROR(INDIRECT(ADDRESS(ROW(FP32),COLUMN(FP32)-3))),"n/a",IF(ISNUMBER(INDIRECT(ADDRESS(ROW(FP32),COLUMN(FP32)-3))),Calculations!$C$3*AVERAGE(FM32:FP32),"n/a"))</f>
        <v>854.73</v>
      </c>
      <c r="FQ38">
        <f ca="1">IF(ISERROR(INDIRECT(ADDRESS(ROW(FQ32),COLUMN(FQ32)-3))),"n/a",IF(ISNUMBER(INDIRECT(ADDRESS(ROW(FQ32),COLUMN(FQ32)-3))),Calculations!$C$3*AVERAGE(FN32:FQ32),"n/a"))</f>
        <v>864.495</v>
      </c>
      <c r="FR38">
        <f ca="1">IF(ISERROR(INDIRECT(ADDRESS(ROW(FR32),COLUMN(FR32)-3))),"n/a",IF(ISNUMBER(INDIRECT(ADDRESS(ROW(FR32),COLUMN(FR32)-3))),Calculations!$C$3*AVERAGE(FO32:FR32),"n/a"))</f>
        <v>876.24</v>
      </c>
      <c r="FS38">
        <f ca="1">IF(ISERROR(INDIRECT(ADDRESS(ROW(FS32),COLUMN(FS32)-3))),"n/a",IF(ISNUMBER(INDIRECT(ADDRESS(ROW(FS32),COLUMN(FS32)-3))),Calculations!$C$3*AVERAGE(FP32:FS32),"n/a"))</f>
        <v>887.22</v>
      </c>
      <c r="FT38">
        <f ca="1">IF(ISERROR(INDIRECT(ADDRESS(ROW(FT32),COLUMN(FT32)-3))),"n/a",IF(ISNUMBER(INDIRECT(ADDRESS(ROW(FT32),COLUMN(FT32)-3))),Calculations!$C$3*AVERAGE(FQ32:FT32),"n/a"))</f>
        <v>894.42</v>
      </c>
      <c r="FU38">
        <f ca="1">IF(ISERROR(INDIRECT(ADDRESS(ROW(FU32),COLUMN(FU32)-3))),"n/a",IF(ISNUMBER(INDIRECT(ADDRESS(ROW(FU32),COLUMN(FU32)-3))),Calculations!$C$3*AVERAGE(FR32:FU32),"n/a"))</f>
        <v>904.65750000000003</v>
      </c>
      <c r="FV38">
        <f ca="1">IF(ISERROR(INDIRECT(ADDRESS(ROW(FV32),COLUMN(FV32)-3))),"n/a",IF(ISNUMBER(INDIRECT(ADDRESS(ROW(FV32),COLUMN(FV32)-3))),Calculations!$C$3*AVERAGE(FS32:FV32),"n/a"))</f>
        <v>913.18499999999995</v>
      </c>
      <c r="FW38">
        <f ca="1">IF(ISERROR(INDIRECT(ADDRESS(ROW(FW32),COLUMN(FW32)-3))),"n/a",IF(ISNUMBER(INDIRECT(ADDRESS(ROW(FW32),COLUMN(FW32)-3))),Calculations!$C$3*AVERAGE(FT32:FW32),"n/a"))</f>
        <v>924.99750000000006</v>
      </c>
      <c r="FX38">
        <f ca="1">IF(ISERROR(INDIRECT(ADDRESS(ROW(FX32),COLUMN(FX32)-3))),"n/a",IF(ISNUMBER(INDIRECT(ADDRESS(ROW(FX32),COLUMN(FX32)-3))),Calculations!$C$3*AVERAGE(FU32:FX32),"n/a"))</f>
        <v>941.1975000000001</v>
      </c>
      <c r="FY38">
        <f ca="1">IF(ISERROR(INDIRECT(ADDRESS(ROW(FY32),COLUMN(FY32)-3))),"n/a",IF(ISNUMBER(INDIRECT(ADDRESS(ROW(FY32),COLUMN(FY32)-3))),Calculations!$C$3*AVERAGE(FV32:FY32),"n/a"))</f>
        <v>960.99749999999995</v>
      </c>
      <c r="FZ38">
        <f ca="1">IF(ISERROR(INDIRECT(ADDRESS(ROW(FZ32),COLUMN(FZ32)-3))),"n/a",IF(ISNUMBER(INDIRECT(ADDRESS(ROW(FZ32),COLUMN(FZ32)-3))),Calculations!$C$3*AVERAGE(FW32:FZ32),"n/a"))</f>
        <v>982.75499999999988</v>
      </c>
      <c r="GA38">
        <f ca="1">IF(ISERROR(INDIRECT(ADDRESS(ROW(GA32),COLUMN(GA32)-3))),"n/a",IF(ISNUMBER(INDIRECT(ADDRESS(ROW(GA32),COLUMN(GA32)-3))),Calculations!$C$3*AVERAGE(FX32:GA32),"n/a"))</f>
        <v>1004.5799999999998</v>
      </c>
      <c r="GB38">
        <f ca="1">IF(ISERROR(INDIRECT(ADDRESS(ROW(GB32),COLUMN(GB32)-3))),"n/a",IF(ISNUMBER(INDIRECT(ADDRESS(ROW(GB32),COLUMN(GB32)-3))),Calculations!$C$3*AVERAGE(FY32:GB32),"n/a"))</f>
        <v>1024.9875</v>
      </c>
      <c r="GC38">
        <f ca="1">IF(ISERROR(INDIRECT(ADDRESS(ROW(GC32),COLUMN(GC32)-3))),"n/a",IF(ISNUMBER(INDIRECT(ADDRESS(ROW(GC32),COLUMN(GC32)-3))),Calculations!$C$3*AVERAGE(FZ32:GC32),"n/a"))</f>
        <v>1039.9949999999999</v>
      </c>
      <c r="GD38">
        <f ca="1">IF(ISERROR(INDIRECT(ADDRESS(ROW(GD32),COLUMN(GD32)-3))),"n/a",IF(ISNUMBER(INDIRECT(ADDRESS(ROW(GD32),COLUMN(GD32)-3))),Calculations!$C$3*AVERAGE(GA32:GD32),"n/a"))</f>
        <v>1052.7299999999998</v>
      </c>
      <c r="GE38">
        <f ca="1">IF(ISERROR(INDIRECT(ADDRESS(ROW(GE32),COLUMN(GE32)-3))),"n/a",IF(ISNUMBER(INDIRECT(ADDRESS(ROW(GE32),COLUMN(GE32)-3))),Calculations!$C$3*AVERAGE(GB32:GE32),"n/a"))</f>
        <v>1064.4075</v>
      </c>
      <c r="GF38">
        <f ca="1">IF(ISERROR(INDIRECT(ADDRESS(ROW(GF32),COLUMN(GF32)-3))),"n/a",IF(ISNUMBER(INDIRECT(ADDRESS(ROW(GF32),COLUMN(GF32)-3))),Calculations!$C$3*AVERAGE(GC32:GF32),"n/a"))</f>
        <v>1073.9924999999998</v>
      </c>
      <c r="GG38">
        <f ca="1">IF(ISERROR(INDIRECT(ADDRESS(ROW(GG32),COLUMN(GG32)-3))),"n/a",IF(ISNUMBER(INDIRECT(ADDRESS(ROW(GG32),COLUMN(GG32)-3))),Calculations!$C$3*AVERAGE(GD32:GG32),"n/a"))</f>
        <v>1084.4775</v>
      </c>
      <c r="GH38">
        <f ca="1">IF(ISERROR(INDIRECT(ADDRESS(ROW(GH32),COLUMN(GH32)-3))),"n/a",IF(ISNUMBER(INDIRECT(ADDRESS(ROW(GH32),COLUMN(GH32)-3))),Calculations!$C$3*AVERAGE(GE32:GH32),"n/a"))</f>
        <v>1096.9649999999999</v>
      </c>
      <c r="GI38">
        <f ca="1">IF(ISERROR(INDIRECT(ADDRESS(ROW(GI32),COLUMN(GI32)-3))),"n/a",IF(ISNUMBER(INDIRECT(ADDRESS(ROW(GI32),COLUMN(GI32)-3))),Calculations!$C$3*AVERAGE(GF32:GI32),"n/a"))</f>
        <v>1108.3500000000001</v>
      </c>
      <c r="GJ38">
        <f ca="1">IF(ISERROR(INDIRECT(ADDRESS(ROW(GJ32),COLUMN(GJ32)-3))),"n/a",IF(ISNUMBER(INDIRECT(ADDRESS(ROW(GJ32),COLUMN(GJ32)-3))),Calculations!$C$3*AVERAGE(GG32:GJ32),"n/a"))</f>
        <v>1116.7649999999999</v>
      </c>
      <c r="GK38">
        <f ca="1">IF(ISERROR(INDIRECT(ADDRESS(ROW(GK32),COLUMN(GK32)-3))),"n/a",IF(ISNUMBER(INDIRECT(ADDRESS(ROW(GK32),COLUMN(GK32)-3))),Calculations!$C$3*AVERAGE(GH32:GK32),"n/a"))</f>
        <v>1124.595</v>
      </c>
      <c r="GL38">
        <f ca="1">IF(ISERROR(INDIRECT(ADDRESS(ROW(GL32),COLUMN(GL32)-3))),"n/a",IF(ISNUMBER(INDIRECT(ADDRESS(ROW(GL32),COLUMN(GL32)-3))),Calculations!$C$3*AVERAGE(GI32:GL32),"n/a"))</f>
        <v>1131.7950000000001</v>
      </c>
      <c r="GM38">
        <f ca="1">IF(ISERROR(INDIRECT(ADDRESS(ROW(GM32),COLUMN(GM32)-3))),"n/a",IF(ISNUMBER(INDIRECT(ADDRESS(ROW(GM32),COLUMN(GM32)-3))),Calculations!$C$3*AVERAGE(GJ32:GM32),"n/a"))</f>
        <v>1139.7149999999999</v>
      </c>
      <c r="GN38">
        <f ca="1">IF(ISERROR(INDIRECT(ADDRESS(ROW(GN32),COLUMN(GN32)-3))),"n/a",IF(ISNUMBER(INDIRECT(ADDRESS(ROW(GN32),COLUMN(GN32)-3))),Calculations!$C$3*AVERAGE(GK32:GN32),"n/a"))</f>
        <v>1153.4175</v>
      </c>
      <c r="GO38" t="e">
        <f ca="1">IF(ISERROR(INDIRECT(ADDRESS(ROW(GO32),COLUMN(GO32)-3))),"n/a",IF(ISNUMBER(INDIRECT(ADDRESS(ROW(GO32),COLUMN(GO32)-3))),Calculations!$C$3*AVERAGE(GL32:GO32),"n/a"))</f>
        <v>#N/A</v>
      </c>
      <c r="GP38" t="e">
        <f ca="1">IF(ISERROR(INDIRECT(ADDRESS(ROW(GP32),COLUMN(GP32)-3))),"n/a",IF(ISNUMBER(INDIRECT(ADDRESS(ROW(GP32),COLUMN(GP32)-3))),Calculations!$C$3*AVERAGE(GM32:GP32),"n/a"))</f>
        <v>#N/A</v>
      </c>
      <c r="GQ38" t="e">
        <f ca="1">IF(ISERROR(INDIRECT(ADDRESS(ROW(GQ32),COLUMN(GQ32)-3))),"n/a",IF(ISNUMBER(INDIRECT(ADDRESS(ROW(GQ32),COLUMN(GQ32)-3))),Calculations!$C$3*AVERAGE(GN32:GQ32),"n/a"))</f>
        <v>#N/A</v>
      </c>
      <c r="GR38" t="str">
        <f ca="1">IF(ISERROR(INDIRECT(ADDRESS(ROW(GR32),COLUMN(GR32)-3))),"n/a",IF(ISNUMBER(INDIRECT(ADDRESS(ROW(GR32),COLUMN(GR32)-3))),Calculations!$C$3*AVERAGE(GO32:GR32),"n/a"))</f>
        <v>n/a</v>
      </c>
      <c r="GS38" t="str">
        <f ca="1">IF(ISERROR(INDIRECT(ADDRESS(ROW(GS32),COLUMN(GS32)-3))),"n/a",IF(ISNUMBER(INDIRECT(ADDRESS(ROW(GS32),COLUMN(GS32)-3))),Calculations!$C$3*AVERAGE(GP32:GS32),"n/a"))</f>
        <v>n/a</v>
      </c>
      <c r="GT38" t="str">
        <f ca="1">IF(ISERROR(INDIRECT(ADDRESS(ROW(GT32),COLUMN(GT32)-3))),"n/a",IF(ISNUMBER(INDIRECT(ADDRESS(ROW(GT32),COLUMN(GT32)-3))),Calculations!$C$3*AVERAGE(GQ32:GT32),"n/a"))</f>
        <v>n/a</v>
      </c>
      <c r="GU38" t="str">
        <f ca="1">IF(ISERROR(INDIRECT(ADDRESS(ROW(GU32),COLUMN(GU32)-3))),"n/a",IF(ISNUMBER(INDIRECT(ADDRESS(ROW(GU32),COLUMN(GU32)-3))),Calculations!$C$3*AVERAGE(GR32:GU32),"n/a"))</f>
        <v>n/a</v>
      </c>
      <c r="GV38" t="str">
        <f ca="1">IF(ISERROR(INDIRECT(ADDRESS(ROW(GV32),COLUMN(GV32)-3))),"n/a",IF(ISNUMBER(INDIRECT(ADDRESS(ROW(GV32),COLUMN(GV32)-3))),Calculations!$C$3*AVERAGE(GS32:GV32),"n/a"))</f>
        <v>n/a</v>
      </c>
    </row>
    <row r="39" spans="1:204" x14ac:dyDescent="0.25">
      <c r="A39" s="7" t="s">
        <v>171</v>
      </c>
      <c r="B39" t="s">
        <v>169</v>
      </c>
      <c r="C39" t="str">
        <f ca="1">IF(ISERROR(INDIRECT(ADDRESS(ROW(C33),COLUMN(C33)-3))),"n/a",IF(ISNUMBER(INDIRECT(ADDRESS(ROW(C33),COLUMN(C33)-3))),Calculations!$C$4*AVERAGE(A33:C33),"n/a"))</f>
        <v>n/a</v>
      </c>
      <c r="D39" t="str">
        <f ca="1">IF(ISERROR(INDIRECT(ADDRESS(ROW(D33),COLUMN(D33)-3))),"n/a",IF(ISNUMBER(INDIRECT(ADDRESS(ROW(D33),COLUMN(D33)-3))),Calculations!$C$4*AVERAGE(A33:D33),"n/a"))</f>
        <v>n/a</v>
      </c>
      <c r="E39" t="str">
        <f ca="1">IF(ISERROR(INDIRECT(ADDRESS(ROW(E33),COLUMN(E33)-3))),"n/a",IF(ISNUMBER(INDIRECT(ADDRESS(ROW(E33),COLUMN(E33)-3))),Calculations!$C$4*AVERAGE(B33:E33),"n/a"))</f>
        <v>n/a</v>
      </c>
      <c r="F39">
        <f ca="1">IF(ISERROR(INDIRECT(ADDRESS(ROW(F33),COLUMN(F33)-3))),"n/a",IF(ISNUMBER(INDIRECT(ADDRESS(ROW(F33),COLUMN(F33)-3))),Calculations!$C$4*AVERAGE(C33:F33),"n/a"))</f>
        <v>53.144999999999996</v>
      </c>
      <c r="G39">
        <f ca="1">IF(ISERROR(INDIRECT(ADDRESS(ROW(G33),COLUMN(G33)-3))),"n/a",IF(ISNUMBER(INDIRECT(ADDRESS(ROW(G33),COLUMN(G33)-3))),Calculations!$C$4*AVERAGE(D33:G33),"n/a"))</f>
        <v>56.362500000000004</v>
      </c>
      <c r="H39">
        <f ca="1">IF(ISERROR(INDIRECT(ADDRESS(ROW(H33),COLUMN(H33)-3))),"n/a",IF(ISNUMBER(INDIRECT(ADDRESS(ROW(H33),COLUMN(H33)-3))),Calculations!$C$4*AVERAGE(E33:H33),"n/a"))</f>
        <v>58.994999999999997</v>
      </c>
      <c r="I39">
        <f ca="1">IF(ISERROR(INDIRECT(ADDRESS(ROW(I33),COLUMN(I33)-3))),"n/a",IF(ISNUMBER(INDIRECT(ADDRESS(ROW(I33),COLUMN(I33)-3))),Calculations!$C$4*AVERAGE(F33:I33),"n/a"))</f>
        <v>61.537500000000001</v>
      </c>
      <c r="J39">
        <f ca="1">IF(ISERROR(INDIRECT(ADDRESS(ROW(J33),COLUMN(J33)-3))),"n/a",IF(ISNUMBER(INDIRECT(ADDRESS(ROW(J33),COLUMN(J33)-3))),Calculations!$C$4*AVERAGE(G33:J33),"n/a"))</f>
        <v>63.540000000000006</v>
      </c>
      <c r="K39">
        <f ca="1">IF(ISERROR(INDIRECT(ADDRESS(ROW(K33),COLUMN(K33)-3))),"n/a",IF(ISNUMBER(INDIRECT(ADDRESS(ROW(K33),COLUMN(K33)-3))),Calculations!$C$4*AVERAGE(H33:K33),"n/a"))</f>
        <v>65.745000000000019</v>
      </c>
      <c r="L39">
        <f ca="1">IF(ISERROR(INDIRECT(ADDRESS(ROW(L33),COLUMN(L33)-3))),"n/a",IF(ISNUMBER(INDIRECT(ADDRESS(ROW(L33),COLUMN(L33)-3))),Calculations!$C$4*AVERAGE(I33:L33),"n/a"))</f>
        <v>66.397500000000008</v>
      </c>
      <c r="M39">
        <f ca="1">IF(ISERROR(INDIRECT(ADDRESS(ROW(M33),COLUMN(M33)-3))),"n/a",IF(ISNUMBER(INDIRECT(ADDRESS(ROW(M33),COLUMN(M33)-3))),Calculations!$C$4*AVERAGE(J33:M33),"n/a"))</f>
        <v>67.185000000000002</v>
      </c>
      <c r="N39">
        <f ca="1">IF(ISERROR(INDIRECT(ADDRESS(ROW(N33),COLUMN(N33)-3))),"n/a",IF(ISNUMBER(INDIRECT(ADDRESS(ROW(N33),COLUMN(N33)-3))),Calculations!$C$4*AVERAGE(K33:N33),"n/a"))</f>
        <v>69.997500000000002</v>
      </c>
      <c r="O39">
        <f ca="1">IF(ISERROR(INDIRECT(ADDRESS(ROW(O33),COLUMN(O33)-3))),"n/a",IF(ISNUMBER(INDIRECT(ADDRESS(ROW(O33),COLUMN(O33)-3))),Calculations!$C$4*AVERAGE(L33:O33),"n/a"))</f>
        <v>72.652500000000003</v>
      </c>
      <c r="P39">
        <f ca="1">IF(ISERROR(INDIRECT(ADDRESS(ROW(P33),COLUMN(P33)-3))),"n/a",IF(ISNUMBER(INDIRECT(ADDRESS(ROW(P33),COLUMN(P33)-3))),Calculations!$C$4*AVERAGE(M33:P33),"n/a"))</f>
        <v>75.532500000000013</v>
      </c>
      <c r="Q39">
        <f ca="1">IF(ISERROR(INDIRECT(ADDRESS(ROW(Q33),COLUMN(Q33)-3))),"n/a",IF(ISNUMBER(INDIRECT(ADDRESS(ROW(Q33),COLUMN(Q33)-3))),Calculations!$C$4*AVERAGE(N33:Q33),"n/a"))</f>
        <v>78.592500000000001</v>
      </c>
      <c r="R39">
        <f ca="1">IF(ISERROR(INDIRECT(ADDRESS(ROW(R33),COLUMN(R33)-3))),"n/a",IF(ISNUMBER(INDIRECT(ADDRESS(ROW(R33),COLUMN(R33)-3))),Calculations!$C$4*AVERAGE(O33:R33),"n/a"))</f>
        <v>79.897499999999994</v>
      </c>
      <c r="S39">
        <f ca="1">IF(ISERROR(INDIRECT(ADDRESS(ROW(S33),COLUMN(S33)-3))),"n/a",IF(ISNUMBER(INDIRECT(ADDRESS(ROW(S33),COLUMN(S33)-3))),Calculations!$C$4*AVERAGE(P33:S33),"n/a"))</f>
        <v>81.85499999999999</v>
      </c>
      <c r="T39">
        <f ca="1">IF(ISERROR(INDIRECT(ADDRESS(ROW(T33),COLUMN(T33)-3))),"n/a",IF(ISNUMBER(INDIRECT(ADDRESS(ROW(T33),COLUMN(T33)-3))),Calculations!$C$4*AVERAGE(Q33:T33),"n/a"))</f>
        <v>84.982499999999987</v>
      </c>
      <c r="U39">
        <f ca="1">IF(ISERROR(INDIRECT(ADDRESS(ROW(U33),COLUMN(U33)-3))),"n/a",IF(ISNUMBER(INDIRECT(ADDRESS(ROW(U33),COLUMN(U33)-3))),Calculations!$C$4*AVERAGE(R33:U33),"n/a"))</f>
        <v>89.19</v>
      </c>
      <c r="V39">
        <f ca="1">IF(ISERROR(INDIRECT(ADDRESS(ROW(V33),COLUMN(V33)-3))),"n/a",IF(ISNUMBER(INDIRECT(ADDRESS(ROW(V33),COLUMN(V33)-3))),Calculations!$C$4*AVERAGE(S33:V33),"n/a"))</f>
        <v>94.162500000000009</v>
      </c>
      <c r="W39">
        <f ca="1">IF(ISERROR(INDIRECT(ADDRESS(ROW(W33),COLUMN(W33)-3))),"n/a",IF(ISNUMBER(INDIRECT(ADDRESS(ROW(W33),COLUMN(W33)-3))),Calculations!$C$4*AVERAGE(T33:W33),"n/a"))</f>
        <v>100.10249999999999</v>
      </c>
      <c r="X39">
        <f ca="1">IF(ISERROR(INDIRECT(ADDRESS(ROW(X33),COLUMN(X33)-3))),"n/a",IF(ISNUMBER(INDIRECT(ADDRESS(ROW(X33),COLUMN(X33)-3))),Calculations!$C$4*AVERAGE(U33:X33),"n/a"))</f>
        <v>107.685</v>
      </c>
      <c r="Y39">
        <f ca="1">IF(ISERROR(INDIRECT(ADDRESS(ROW(Y33),COLUMN(Y33)-3))),"n/a",IF(ISNUMBER(INDIRECT(ADDRESS(ROW(Y33),COLUMN(Y33)-3))),Calculations!$C$4*AVERAGE(V33:Y33),"n/a"))</f>
        <v>114.47999999999999</v>
      </c>
      <c r="Z39">
        <f ca="1">IF(ISERROR(INDIRECT(ADDRESS(ROW(Z33),COLUMN(Z33)-3))),"n/a",IF(ISNUMBER(INDIRECT(ADDRESS(ROW(Z33),COLUMN(Z33)-3))),Calculations!$C$4*AVERAGE(W33:Z33),"n/a"))</f>
        <v>120.2625</v>
      </c>
      <c r="AA39">
        <f ca="1">IF(ISERROR(INDIRECT(ADDRESS(ROW(AA33),COLUMN(AA33)-3))),"n/a",IF(ISNUMBER(INDIRECT(ADDRESS(ROW(AA33),COLUMN(AA33)-3))),Calculations!$C$4*AVERAGE(X33:AA33),"n/a"))</f>
        <v>124.74</v>
      </c>
      <c r="AB39">
        <f ca="1">IF(ISERROR(INDIRECT(ADDRESS(ROW(AB33),COLUMN(AB33)-3))),"n/a",IF(ISNUMBER(INDIRECT(ADDRESS(ROW(AB33),COLUMN(AB33)-3))),Calculations!$C$4*AVERAGE(Y33:AB33),"n/a"))</f>
        <v>125.68499999999999</v>
      </c>
      <c r="AC39">
        <f ca="1">IF(ISERROR(INDIRECT(ADDRESS(ROW(AC33),COLUMN(AC33)-3))),"n/a",IF(ISNUMBER(INDIRECT(ADDRESS(ROW(AC33),COLUMN(AC33)-3))),Calculations!$C$4*AVERAGE(Z33:AC33),"n/a"))</f>
        <v>127.28250000000001</v>
      </c>
      <c r="AD39">
        <f ca="1">IF(ISERROR(INDIRECT(ADDRESS(ROW(AD33),COLUMN(AD33)-3))),"n/a",IF(ISNUMBER(INDIRECT(ADDRESS(ROW(AD33),COLUMN(AD33)-3))),Calculations!$C$4*AVERAGE(AA33:AD33),"n/a"))</f>
        <v>129.03749999999999</v>
      </c>
      <c r="AE39">
        <f ca="1">IF(ISERROR(INDIRECT(ADDRESS(ROW(AE33),COLUMN(AE33)-3))),"n/a",IF(ISNUMBER(INDIRECT(ADDRESS(ROW(AE33),COLUMN(AE33)-3))),Calculations!$C$4*AVERAGE(AB33:AE33),"n/a"))</f>
        <v>130.5</v>
      </c>
      <c r="AF39">
        <f ca="1">IF(ISERROR(INDIRECT(ADDRESS(ROW(AF33),COLUMN(AF33)-3))),"n/a",IF(ISNUMBER(INDIRECT(ADDRESS(ROW(AF33),COLUMN(AF33)-3))),Calculations!$C$4*AVERAGE(AC33:AF33),"n/a"))</f>
        <v>132.16499999999996</v>
      </c>
      <c r="AG39">
        <f ca="1">IF(ISERROR(INDIRECT(ADDRESS(ROW(AG33),COLUMN(AG33)-3))),"n/a",IF(ISNUMBER(INDIRECT(ADDRESS(ROW(AG33),COLUMN(AG33)-3))),Calculations!$C$4*AVERAGE(AD33:AG33),"n/a"))</f>
        <v>133.85249999999999</v>
      </c>
      <c r="AH39">
        <f ca="1">IF(ISERROR(INDIRECT(ADDRESS(ROW(AH33),COLUMN(AH33)-3))),"n/a",IF(ISNUMBER(INDIRECT(ADDRESS(ROW(AH33),COLUMN(AH33)-3))),Calculations!$C$4*AVERAGE(AE33:AH33),"n/a"))</f>
        <v>135.58500000000001</v>
      </c>
      <c r="AI39">
        <f ca="1">IF(ISERROR(INDIRECT(ADDRESS(ROW(AI33),COLUMN(AI33)-3))),"n/a",IF(ISNUMBER(INDIRECT(ADDRESS(ROW(AI33),COLUMN(AI33)-3))),Calculations!$C$4*AVERAGE(AF33:AI33),"n/a"))</f>
        <v>137.29500000000002</v>
      </c>
      <c r="AJ39">
        <f ca="1">IF(ISERROR(INDIRECT(ADDRESS(ROW(AJ33),COLUMN(AJ33)-3))),"n/a",IF(ISNUMBER(INDIRECT(ADDRESS(ROW(AJ33),COLUMN(AJ33)-3))),Calculations!$C$4*AVERAGE(AG33:AJ33),"n/a"))</f>
        <v>139.13999999999999</v>
      </c>
      <c r="AK39">
        <f ca="1">IF(ISERROR(INDIRECT(ADDRESS(ROW(AK33),COLUMN(AK33)-3))),"n/a",IF(ISNUMBER(INDIRECT(ADDRESS(ROW(AK33),COLUMN(AK33)-3))),Calculations!$C$4*AVERAGE(AH33:AK33),"n/a"))</f>
        <v>141.32249999999999</v>
      </c>
      <c r="AL39">
        <f ca="1">IF(ISERROR(INDIRECT(ADDRESS(ROW(AL33),COLUMN(AL33)-3))),"n/a",IF(ISNUMBER(INDIRECT(ADDRESS(ROW(AL33),COLUMN(AL33)-3))),Calculations!$C$4*AVERAGE(AI33:AL33),"n/a"))</f>
        <v>143.32500000000002</v>
      </c>
      <c r="AM39">
        <f ca="1">IF(ISERROR(INDIRECT(ADDRESS(ROW(AM33),COLUMN(AM33)-3))),"n/a",IF(ISNUMBER(INDIRECT(ADDRESS(ROW(AM33),COLUMN(AM33)-3))),Calculations!$C$4*AVERAGE(AJ33:AM33),"n/a"))</f>
        <v>145.7775</v>
      </c>
      <c r="AN39">
        <f ca="1">IF(ISERROR(INDIRECT(ADDRESS(ROW(AN33),COLUMN(AN33)-3))),"n/a",IF(ISNUMBER(INDIRECT(ADDRESS(ROW(AN33),COLUMN(AN33)-3))),Calculations!$C$4*AVERAGE(AK33:AN33),"n/a"))</f>
        <v>148.88250000000002</v>
      </c>
      <c r="AO39">
        <f ca="1">IF(ISERROR(INDIRECT(ADDRESS(ROW(AO33),COLUMN(AO33)-3))),"n/a",IF(ISNUMBER(INDIRECT(ADDRESS(ROW(AO33),COLUMN(AO33)-3))),Calculations!$C$4*AVERAGE(AL33:AO33),"n/a"))</f>
        <v>153.5625</v>
      </c>
      <c r="AP39">
        <f ca="1">IF(ISERROR(INDIRECT(ADDRESS(ROW(AP33),COLUMN(AP33)-3))),"n/a",IF(ISNUMBER(INDIRECT(ADDRESS(ROW(AP33),COLUMN(AP33)-3))),Calculations!$C$4*AVERAGE(AM33:AP33),"n/a"))</f>
        <v>158.715</v>
      </c>
      <c r="AQ39">
        <f ca="1">IF(ISERROR(INDIRECT(ADDRESS(ROW(AQ33),COLUMN(AQ33)-3))),"n/a",IF(ISNUMBER(INDIRECT(ADDRESS(ROW(AQ33),COLUMN(AQ33)-3))),Calculations!$C$4*AVERAGE(AN33:AQ33),"n/a"))</f>
        <v>164.85750000000002</v>
      </c>
      <c r="AR39">
        <f ca="1">IF(ISERROR(INDIRECT(ADDRESS(ROW(AR33),COLUMN(AR33)-3))),"n/a",IF(ISNUMBER(INDIRECT(ADDRESS(ROW(AR33),COLUMN(AR33)-3))),Calculations!$C$4*AVERAGE(AO33:AR33),"n/a"))</f>
        <v>171.495</v>
      </c>
      <c r="AS39">
        <f ca="1">IF(ISERROR(INDIRECT(ADDRESS(ROW(AS33),COLUMN(AS33)-3))),"n/a",IF(ISNUMBER(INDIRECT(ADDRESS(ROW(AS33),COLUMN(AS33)-3))),Calculations!$C$4*AVERAGE(AP33:AS33),"n/a"))</f>
        <v>181.32750000000001</v>
      </c>
      <c r="AT39">
        <f ca="1">IF(ISERROR(INDIRECT(ADDRESS(ROW(AT33),COLUMN(AT33)-3))),"n/a",IF(ISNUMBER(INDIRECT(ADDRESS(ROW(AT33),COLUMN(AT33)-3))),Calculations!$C$4*AVERAGE(AQ33:AT33),"n/a"))</f>
        <v>190.32749999999999</v>
      </c>
      <c r="AU39">
        <f ca="1">IF(ISERROR(INDIRECT(ADDRESS(ROW(AU33),COLUMN(AU33)-3))),"n/a",IF(ISNUMBER(INDIRECT(ADDRESS(ROW(AU33),COLUMN(AU33)-3))),Calculations!$C$4*AVERAGE(AR33:AU33),"n/a"))</f>
        <v>198.13499999999999</v>
      </c>
      <c r="AV39">
        <f ca="1">IF(ISERROR(INDIRECT(ADDRESS(ROW(AV33),COLUMN(AV33)-3))),"n/a",IF(ISNUMBER(INDIRECT(ADDRESS(ROW(AV33),COLUMN(AV33)-3))),Calculations!$C$4*AVERAGE(AS33:AV33),"n/a"))</f>
        <v>204.79500000000002</v>
      </c>
      <c r="AW39">
        <f ca="1">IF(ISERROR(INDIRECT(ADDRESS(ROW(AW33),COLUMN(AW33)-3))),"n/a",IF(ISNUMBER(INDIRECT(ADDRESS(ROW(AW33),COLUMN(AW33)-3))),Calculations!$C$4*AVERAGE(AT33:AW33),"n/a"))</f>
        <v>208.755</v>
      </c>
      <c r="AX39">
        <f ca="1">IF(ISERROR(INDIRECT(ADDRESS(ROW(AX33),COLUMN(AX33)-3))),"n/a",IF(ISNUMBER(INDIRECT(ADDRESS(ROW(AX33),COLUMN(AX33)-3))),Calculations!$C$4*AVERAGE(AU33:AX33),"n/a"))</f>
        <v>212.94</v>
      </c>
      <c r="AY39">
        <f ca="1">IF(ISERROR(INDIRECT(ADDRESS(ROW(AY33),COLUMN(AY33)-3))),"n/a",IF(ISNUMBER(INDIRECT(ADDRESS(ROW(AY33),COLUMN(AY33)-3))),Calculations!$C$4*AVERAGE(AV33:AY33),"n/a"))</f>
        <v>217.07999999999998</v>
      </c>
      <c r="AZ39">
        <f ca="1">IF(ISERROR(INDIRECT(ADDRESS(ROW(AZ33),COLUMN(AZ33)-3))),"n/a",IF(ISNUMBER(INDIRECT(ADDRESS(ROW(AZ33),COLUMN(AZ33)-3))),Calculations!$C$4*AVERAGE(AW33:AZ33),"n/a"))</f>
        <v>222.61500000000001</v>
      </c>
      <c r="BA39">
        <f ca="1">IF(ISERROR(INDIRECT(ADDRESS(ROW(BA33),COLUMN(BA33)-3))),"n/a",IF(ISNUMBER(INDIRECT(ADDRESS(ROW(BA33),COLUMN(BA33)-3))),Calculations!$C$4*AVERAGE(AX33:BA33),"n/a"))</f>
        <v>227.74499999999998</v>
      </c>
      <c r="BB39">
        <f ca="1">IF(ISERROR(INDIRECT(ADDRESS(ROW(BB33),COLUMN(BB33)-3))),"n/a",IF(ISNUMBER(INDIRECT(ADDRESS(ROW(BB33),COLUMN(BB33)-3))),Calculations!$C$4*AVERAGE(AY33:BB33),"n/a"))</f>
        <v>235.82249999999999</v>
      </c>
      <c r="BC39">
        <f ca="1">IF(ISERROR(INDIRECT(ADDRESS(ROW(BC33),COLUMN(BC33)-3))),"n/a",IF(ISNUMBER(INDIRECT(ADDRESS(ROW(BC33),COLUMN(BC33)-3))),Calculations!$C$4*AVERAGE(AZ33:BC33),"n/a"))</f>
        <v>243.09000000000003</v>
      </c>
      <c r="BD39">
        <f ca="1">IF(ISERROR(INDIRECT(ADDRESS(ROW(BD33),COLUMN(BD33)-3))),"n/a",IF(ISNUMBER(INDIRECT(ADDRESS(ROW(BD33),COLUMN(BD33)-3))),Calculations!$C$4*AVERAGE(BA33:BD33),"n/a"))</f>
        <v>249.95250000000001</v>
      </c>
      <c r="BE39">
        <f ca="1">IF(ISERROR(INDIRECT(ADDRESS(ROW(BE33),COLUMN(BE33)-3))),"n/a",IF(ISNUMBER(INDIRECT(ADDRESS(ROW(BE33),COLUMN(BE33)-3))),Calculations!$C$4*AVERAGE(BB33:BE33),"n/a"))</f>
        <v>251.91</v>
      </c>
      <c r="BF39">
        <f ca="1">IF(ISERROR(INDIRECT(ADDRESS(ROW(BF33),COLUMN(BF33)-3))),"n/a",IF(ISNUMBER(INDIRECT(ADDRESS(ROW(BF33),COLUMN(BF33)-3))),Calculations!$C$4*AVERAGE(BC33:BF33),"n/a"))</f>
        <v>250.9425</v>
      </c>
      <c r="BG39">
        <f ca="1">IF(ISERROR(INDIRECT(ADDRESS(ROW(BG33),COLUMN(BG33)-3))),"n/a",IF(ISNUMBER(INDIRECT(ADDRESS(ROW(BG33),COLUMN(BG33)-3))),Calculations!$C$4*AVERAGE(BD33:BG33),"n/a"))</f>
        <v>250.60500000000005</v>
      </c>
      <c r="BH39">
        <f ca="1">IF(ISERROR(INDIRECT(ADDRESS(ROW(BH33),COLUMN(BH33)-3))),"n/a",IF(ISNUMBER(INDIRECT(ADDRESS(ROW(BH33),COLUMN(BH33)-3))),Calculations!$C$4*AVERAGE(BE33:BH33),"n/a"))</f>
        <v>249.54749999999999</v>
      </c>
      <c r="BI39">
        <f ca="1">IF(ISERROR(INDIRECT(ADDRESS(ROW(BI33),COLUMN(BI33)-3))),"n/a",IF(ISNUMBER(INDIRECT(ADDRESS(ROW(BI33),COLUMN(BI33)-3))),Calculations!$C$4*AVERAGE(BF33:BI33),"n/a"))</f>
        <v>250.04249999999999</v>
      </c>
      <c r="BJ39">
        <f ca="1">IF(ISERROR(INDIRECT(ADDRESS(ROW(BJ33),COLUMN(BJ33)-3))),"n/a",IF(ISNUMBER(INDIRECT(ADDRESS(ROW(BJ33),COLUMN(BJ33)-3))),Calculations!$C$4*AVERAGE(BG33:BJ33),"n/a"))</f>
        <v>251.59499999999997</v>
      </c>
      <c r="BK39">
        <f ca="1">IF(ISERROR(INDIRECT(ADDRESS(ROW(BK33),COLUMN(BK33)-3))),"n/a",IF(ISNUMBER(INDIRECT(ADDRESS(ROW(BK33),COLUMN(BK33)-3))),Calculations!$C$4*AVERAGE(BH33:BK33),"n/a"))</f>
        <v>254.67750000000004</v>
      </c>
      <c r="BL39">
        <f ca="1">IF(ISERROR(INDIRECT(ADDRESS(ROW(BL33),COLUMN(BL33)-3))),"n/a",IF(ISNUMBER(INDIRECT(ADDRESS(ROW(BL33),COLUMN(BL33)-3))),Calculations!$C$4*AVERAGE(BI33:BL33),"n/a"))</f>
        <v>257.71500000000003</v>
      </c>
      <c r="BM39">
        <f ca="1">IF(ISERROR(INDIRECT(ADDRESS(ROW(BM33),COLUMN(BM33)-3))),"n/a",IF(ISNUMBER(INDIRECT(ADDRESS(ROW(BM33),COLUMN(BM33)-3))),Calculations!$C$4*AVERAGE(BJ33:BM33),"n/a"))</f>
        <v>261.58500000000004</v>
      </c>
      <c r="BN39">
        <f ca="1">IF(ISERROR(INDIRECT(ADDRESS(ROW(BN33),COLUMN(BN33)-3))),"n/a",IF(ISNUMBER(INDIRECT(ADDRESS(ROW(BN33),COLUMN(BN33)-3))),Calculations!$C$4*AVERAGE(BK33:BN33),"n/a"))</f>
        <v>264.33000000000004</v>
      </c>
      <c r="BO39">
        <f ca="1">IF(ISERROR(INDIRECT(ADDRESS(ROW(BO33),COLUMN(BO33)-3))),"n/a",IF(ISNUMBER(INDIRECT(ADDRESS(ROW(BO33),COLUMN(BO33)-3))),Calculations!$C$4*AVERAGE(BL33:BO33),"n/a"))</f>
        <v>267.25500000000005</v>
      </c>
      <c r="BP39">
        <f ca="1">IF(ISERROR(INDIRECT(ADDRESS(ROW(BP33),COLUMN(BP33)-3))),"n/a",IF(ISNUMBER(INDIRECT(ADDRESS(ROW(BP33),COLUMN(BP33)-3))),Calculations!$C$4*AVERAGE(BM33:BP33),"n/a"))</f>
        <v>270.81</v>
      </c>
      <c r="BQ39">
        <f ca="1">IF(ISERROR(INDIRECT(ADDRESS(ROW(BQ33),COLUMN(BQ33)-3))),"n/a",IF(ISNUMBER(INDIRECT(ADDRESS(ROW(BQ33),COLUMN(BQ33)-3))),Calculations!$C$4*AVERAGE(BN33:BQ33),"n/a"))</f>
        <v>274.81500000000005</v>
      </c>
      <c r="BR39">
        <f ca="1">IF(ISERROR(INDIRECT(ADDRESS(ROW(BR33),COLUMN(BR33)-3))),"n/a",IF(ISNUMBER(INDIRECT(ADDRESS(ROW(BR33),COLUMN(BR33)-3))),Calculations!$C$4*AVERAGE(BO33:BR33),"n/a"))</f>
        <v>278.73</v>
      </c>
      <c r="BS39">
        <f ca="1">IF(ISERROR(INDIRECT(ADDRESS(ROW(BS33),COLUMN(BS33)-3))),"n/a",IF(ISNUMBER(INDIRECT(ADDRESS(ROW(BS33),COLUMN(BS33)-3))),Calculations!$C$4*AVERAGE(BP33:BS33),"n/a"))</f>
        <v>281.27249999999998</v>
      </c>
      <c r="BT39">
        <f ca="1">IF(ISERROR(INDIRECT(ADDRESS(ROW(BT33),COLUMN(BT33)-3))),"n/a",IF(ISNUMBER(INDIRECT(ADDRESS(ROW(BT33),COLUMN(BT33)-3))),Calculations!$C$4*AVERAGE(BQ33:BT33),"n/a"))</f>
        <v>283.77</v>
      </c>
      <c r="BU39">
        <f ca="1">IF(ISERROR(INDIRECT(ADDRESS(ROW(BU33),COLUMN(BU33)-3))),"n/a",IF(ISNUMBER(INDIRECT(ADDRESS(ROW(BU33),COLUMN(BU33)-3))),Calculations!$C$4*AVERAGE(BR33:BU33),"n/a"))</f>
        <v>285.05249999999995</v>
      </c>
      <c r="BV39">
        <f ca="1">IF(ISERROR(INDIRECT(ADDRESS(ROW(BV33),COLUMN(BV33)-3))),"n/a",IF(ISNUMBER(INDIRECT(ADDRESS(ROW(BV33),COLUMN(BV33)-3))),Calculations!$C$4*AVERAGE(BS33:BV33),"n/a"))</f>
        <v>286.65000000000003</v>
      </c>
      <c r="BW39">
        <f ca="1">IF(ISERROR(INDIRECT(ADDRESS(ROW(BW33),COLUMN(BW33)-3))),"n/a",IF(ISNUMBER(INDIRECT(ADDRESS(ROW(BW33),COLUMN(BW33)-3))),Calculations!$C$4*AVERAGE(BT33:BW33),"n/a"))</f>
        <v>291.12750000000005</v>
      </c>
      <c r="BX39">
        <f ca="1">IF(ISERROR(INDIRECT(ADDRESS(ROW(BX33),COLUMN(BX33)-3))),"n/a",IF(ISNUMBER(INDIRECT(ADDRESS(ROW(BX33),COLUMN(BX33)-3))),Calculations!$C$4*AVERAGE(BU33:BX33),"n/a"))</f>
        <v>294.97500000000002</v>
      </c>
      <c r="BY39">
        <f ca="1">IF(ISERROR(INDIRECT(ADDRESS(ROW(BY33),COLUMN(BY33)-3))),"n/a",IF(ISNUMBER(INDIRECT(ADDRESS(ROW(BY33),COLUMN(BY33)-3))),Calculations!$C$4*AVERAGE(BV33:BY33),"n/a"))</f>
        <v>299.34000000000003</v>
      </c>
      <c r="BZ39">
        <f ca="1">IF(ISERROR(INDIRECT(ADDRESS(ROW(BZ33),COLUMN(BZ33)-3))),"n/a",IF(ISNUMBER(INDIRECT(ADDRESS(ROW(BZ33),COLUMN(BZ33)-3))),Calculations!$C$4*AVERAGE(BW33:BZ33),"n/a"))</f>
        <v>303.77249999999998</v>
      </c>
      <c r="CA39">
        <f ca="1">IF(ISERROR(INDIRECT(ADDRESS(ROW(CA33),COLUMN(CA33)-3))),"n/a",IF(ISNUMBER(INDIRECT(ADDRESS(ROW(CA33),COLUMN(CA33)-3))),Calculations!$C$4*AVERAGE(BX33:CA33),"n/a"))</f>
        <v>308.4975</v>
      </c>
      <c r="CB39">
        <f ca="1">IF(ISERROR(INDIRECT(ADDRESS(ROW(CB33),COLUMN(CB33)-3))),"n/a",IF(ISNUMBER(INDIRECT(ADDRESS(ROW(CB33),COLUMN(CB33)-3))),Calculations!$C$4*AVERAGE(BY33:CB33),"n/a"))</f>
        <v>313.67250000000001</v>
      </c>
      <c r="CC39">
        <f ca="1">IF(ISERROR(INDIRECT(ADDRESS(ROW(CC33),COLUMN(CC33)-3))),"n/a",IF(ISNUMBER(INDIRECT(ADDRESS(ROW(CC33),COLUMN(CC33)-3))),Calculations!$C$4*AVERAGE(BZ33:CC33),"n/a"))</f>
        <v>319.29750000000001</v>
      </c>
      <c r="CD39">
        <f ca="1">IF(ISERROR(INDIRECT(ADDRESS(ROW(CD33),COLUMN(CD33)-3))),"n/a",IF(ISNUMBER(INDIRECT(ADDRESS(ROW(CD33),COLUMN(CD33)-3))),Calculations!$C$4*AVERAGE(CA33:CD33),"n/a"))</f>
        <v>325.89000000000004</v>
      </c>
      <c r="CE39">
        <f ca="1">IF(ISERROR(INDIRECT(ADDRESS(ROW(CE33),COLUMN(CE33)-3))),"n/a",IF(ISNUMBER(INDIRECT(ADDRESS(ROW(CE33),COLUMN(CE33)-3))),Calculations!$C$4*AVERAGE(CB33:CE33),"n/a"))</f>
        <v>332.25750000000005</v>
      </c>
      <c r="CF39">
        <f ca="1">IF(ISERROR(INDIRECT(ADDRESS(ROW(CF33),COLUMN(CF33)-3))),"n/a",IF(ISNUMBER(INDIRECT(ADDRESS(ROW(CF33),COLUMN(CF33)-3))),Calculations!$C$4*AVERAGE(CC33:CF33),"n/a"))</f>
        <v>339.34500000000003</v>
      </c>
      <c r="CG39">
        <f ca="1">IF(ISERROR(INDIRECT(ADDRESS(ROW(CG33),COLUMN(CG33)-3))),"n/a",IF(ISNUMBER(INDIRECT(ADDRESS(ROW(CG33),COLUMN(CG33)-3))),Calculations!$C$4*AVERAGE(CD33:CG33),"n/a"))</f>
        <v>346.41</v>
      </c>
      <c r="CH39">
        <f ca="1">IF(ISERROR(INDIRECT(ADDRESS(ROW(CH33),COLUMN(CH33)-3))),"n/a",IF(ISNUMBER(INDIRECT(ADDRESS(ROW(CH33),COLUMN(CH33)-3))),Calculations!$C$4*AVERAGE(CE33:CH33),"n/a"))</f>
        <v>354.51</v>
      </c>
      <c r="CI39">
        <f ca="1">IF(ISERROR(INDIRECT(ADDRESS(ROW(CI33),COLUMN(CI33)-3))),"n/a",IF(ISNUMBER(INDIRECT(ADDRESS(ROW(CI33),COLUMN(CI33)-3))),Calculations!$C$4*AVERAGE(CF33:CI33),"n/a"))</f>
        <v>363.64499999999998</v>
      </c>
      <c r="CJ39">
        <f ca="1">IF(ISERROR(INDIRECT(ADDRESS(ROW(CJ33),COLUMN(CJ33)-3))),"n/a",IF(ISNUMBER(INDIRECT(ADDRESS(ROW(CJ33),COLUMN(CJ33)-3))),Calculations!$C$4*AVERAGE(CG33:CJ33),"n/a"))</f>
        <v>373.54500000000002</v>
      </c>
      <c r="CK39">
        <f ca="1">IF(ISERROR(INDIRECT(ADDRESS(ROW(CK33),COLUMN(CK33)-3))),"n/a",IF(ISNUMBER(INDIRECT(ADDRESS(ROW(CK33),COLUMN(CK33)-3))),Calculations!$C$4*AVERAGE(CH33:CK33),"n/a"))</f>
        <v>382.995</v>
      </c>
      <c r="CL39">
        <f ca="1">IF(ISERROR(INDIRECT(ADDRESS(ROW(CL33),COLUMN(CL33)-3))),"n/a",IF(ISNUMBER(INDIRECT(ADDRESS(ROW(CL33),COLUMN(CL33)-3))),Calculations!$C$4*AVERAGE(CI33:CL33),"n/a"))</f>
        <v>392.48999999999995</v>
      </c>
      <c r="CM39">
        <f ca="1">IF(ISERROR(INDIRECT(ADDRESS(ROW(CM33),COLUMN(CM33)-3))),"n/a",IF(ISNUMBER(INDIRECT(ADDRESS(ROW(CM33),COLUMN(CM33)-3))),Calculations!$C$4*AVERAGE(CJ33:CM33),"n/a"))</f>
        <v>403.53750000000002</v>
      </c>
      <c r="CN39">
        <f ca="1">IF(ISERROR(INDIRECT(ADDRESS(ROW(CN33),COLUMN(CN33)-3))),"n/a",IF(ISNUMBER(INDIRECT(ADDRESS(ROW(CN33),COLUMN(CN33)-3))),Calculations!$C$4*AVERAGE(CK33:CN33),"n/a"))</f>
        <v>414.33750000000003</v>
      </c>
      <c r="CO39">
        <f ca="1">IF(ISERROR(INDIRECT(ADDRESS(ROW(CO33),COLUMN(CO33)-3))),"n/a",IF(ISNUMBER(INDIRECT(ADDRESS(ROW(CO33),COLUMN(CO33)-3))),Calculations!$C$4*AVERAGE(CL33:CO33),"n/a"))</f>
        <v>425.52</v>
      </c>
      <c r="CP39">
        <f ca="1">IF(ISERROR(INDIRECT(ADDRESS(ROW(CP33),COLUMN(CP33)-3))),"n/a",IF(ISNUMBER(INDIRECT(ADDRESS(ROW(CP33),COLUMN(CP33)-3))),Calculations!$C$4*AVERAGE(CM33:CP33),"n/a"))</f>
        <v>434.56500000000005</v>
      </c>
      <c r="CQ39">
        <f ca="1">IF(ISERROR(INDIRECT(ADDRESS(ROW(CQ33),COLUMN(CQ33)-3))),"n/a",IF(ISNUMBER(INDIRECT(ADDRESS(ROW(CQ33),COLUMN(CQ33)-3))),Calculations!$C$4*AVERAGE(CN33:CQ33),"n/a"))</f>
        <v>439.89750000000004</v>
      </c>
      <c r="CR39">
        <f ca="1">IF(ISERROR(INDIRECT(ADDRESS(ROW(CR33),COLUMN(CR33)-3))),"n/a",IF(ISNUMBER(INDIRECT(ADDRESS(ROW(CR33),COLUMN(CR33)-3))),Calculations!$C$4*AVERAGE(CO33:CR33),"n/a"))</f>
        <v>444.28499999999997</v>
      </c>
      <c r="CS39">
        <f ca="1">IF(ISERROR(INDIRECT(ADDRESS(ROW(CS33),COLUMN(CS33)-3))),"n/a",IF(ISNUMBER(INDIRECT(ADDRESS(ROW(CS33),COLUMN(CS33)-3))),Calculations!$C$4*AVERAGE(CP33:CS33),"n/a"))</f>
        <v>448.2</v>
      </c>
      <c r="CT39">
        <f ca="1">IF(ISERROR(INDIRECT(ADDRESS(ROW(CT33),COLUMN(CT33)-3))),"n/a",IF(ISNUMBER(INDIRECT(ADDRESS(ROW(CT33),COLUMN(CT33)-3))),Calculations!$C$4*AVERAGE(CQ33:CT33),"n/a"))</f>
        <v>451.84499999999997</v>
      </c>
      <c r="CU39">
        <f ca="1">IF(ISERROR(INDIRECT(ADDRESS(ROW(CU33),COLUMN(CU33)-3))),"n/a",IF(ISNUMBER(INDIRECT(ADDRESS(ROW(CU33),COLUMN(CU33)-3))),Calculations!$C$4*AVERAGE(CR33:CU33),"n/a"))</f>
        <v>454.79250000000002</v>
      </c>
      <c r="CV39">
        <f ca="1">IF(ISERROR(INDIRECT(ADDRESS(ROW(CV33),COLUMN(CV33)-3))),"n/a",IF(ISNUMBER(INDIRECT(ADDRESS(ROW(CV33),COLUMN(CV33)-3))),Calculations!$C$4*AVERAGE(CS33:CV33),"n/a"))</f>
        <v>456.72750000000002</v>
      </c>
      <c r="CW39">
        <f ca="1">IF(ISERROR(INDIRECT(ADDRESS(ROW(CW33),COLUMN(CW33)-3))),"n/a",IF(ISNUMBER(INDIRECT(ADDRESS(ROW(CW33),COLUMN(CW33)-3))),Calculations!$C$4*AVERAGE(CT33:CW33),"n/a"))</f>
        <v>458.23500000000001</v>
      </c>
      <c r="CX39">
        <f ca="1">IF(ISERROR(INDIRECT(ADDRESS(ROW(CX33),COLUMN(CX33)-3))),"n/a",IF(ISNUMBER(INDIRECT(ADDRESS(ROW(CX33),COLUMN(CX33)-3))),Calculations!$C$4*AVERAGE(CU33:CX33),"n/a"))</f>
        <v>460.64250000000004</v>
      </c>
      <c r="CY39">
        <f ca="1">IF(ISERROR(INDIRECT(ADDRESS(ROW(CY33),COLUMN(CY33)-3))),"n/a",IF(ISNUMBER(INDIRECT(ADDRESS(ROW(CY33),COLUMN(CY33)-3))),Calculations!$C$4*AVERAGE(CV33:CY33),"n/a"))</f>
        <v>464.66999999999996</v>
      </c>
      <c r="CZ39">
        <f ca="1">IF(ISERROR(INDIRECT(ADDRESS(ROW(CZ33),COLUMN(CZ33)-3))),"n/a",IF(ISNUMBER(INDIRECT(ADDRESS(ROW(CZ33),COLUMN(CZ33)-3))),Calculations!$C$4*AVERAGE(CW33:CZ33),"n/a"))</f>
        <v>469.77750000000003</v>
      </c>
      <c r="DA39">
        <f ca="1">IF(ISERROR(INDIRECT(ADDRESS(ROW(DA33),COLUMN(DA33)-3))),"n/a",IF(ISNUMBER(INDIRECT(ADDRESS(ROW(DA33),COLUMN(DA33)-3))),Calculations!$C$4*AVERAGE(CX33:DA33),"n/a"))</f>
        <v>475.29</v>
      </c>
      <c r="DB39">
        <f ca="1">IF(ISERROR(INDIRECT(ADDRESS(ROW(DB33),COLUMN(DB33)-3))),"n/a",IF(ISNUMBER(INDIRECT(ADDRESS(ROW(DB33),COLUMN(DB33)-3))),Calculations!$C$4*AVERAGE(CY33:DB33),"n/a"))</f>
        <v>480.46500000000003</v>
      </c>
      <c r="DC39">
        <f ca="1">IF(ISERROR(INDIRECT(ADDRESS(ROW(DC33),COLUMN(DC33)-3))),"n/a",IF(ISNUMBER(INDIRECT(ADDRESS(ROW(DC33),COLUMN(DC33)-3))),Calculations!$C$4*AVERAGE(CZ33:DC33),"n/a"))</f>
        <v>485.55000000000013</v>
      </c>
      <c r="DD39">
        <f ca="1">IF(ISERROR(INDIRECT(ADDRESS(ROW(DD33),COLUMN(DD33)-3))),"n/a",IF(ISNUMBER(INDIRECT(ADDRESS(ROW(DD33),COLUMN(DD33)-3))),Calculations!$C$4*AVERAGE(DA33:DD33),"n/a"))</f>
        <v>490.2075000000001</v>
      </c>
      <c r="DE39">
        <f ca="1">IF(ISERROR(INDIRECT(ADDRESS(ROW(DE33),COLUMN(DE33)-3))),"n/a",IF(ISNUMBER(INDIRECT(ADDRESS(ROW(DE33),COLUMN(DE33)-3))),Calculations!$C$4*AVERAGE(DB33:DE33),"n/a"))</f>
        <v>494.34750000000008</v>
      </c>
      <c r="DF39">
        <f ca="1">IF(ISERROR(INDIRECT(ADDRESS(ROW(DF33),COLUMN(DF33)-3))),"n/a",IF(ISNUMBER(INDIRECT(ADDRESS(ROW(DF33),COLUMN(DF33)-3))),Calculations!$C$4*AVERAGE(DC33:DF33),"n/a"))</f>
        <v>497.9475000000001</v>
      </c>
      <c r="DG39">
        <f ca="1">IF(ISERROR(INDIRECT(ADDRESS(ROW(DG33),COLUMN(DG33)-3))),"n/a",IF(ISNUMBER(INDIRECT(ADDRESS(ROW(DG33),COLUMN(DG33)-3))),Calculations!$C$4*AVERAGE(DD33:DG33),"n/a"))</f>
        <v>500.73750000000001</v>
      </c>
      <c r="DH39">
        <f ca="1">IF(ISERROR(INDIRECT(ADDRESS(ROW(DH33),COLUMN(DH33)-3))),"n/a",IF(ISNUMBER(INDIRECT(ADDRESS(ROW(DH33),COLUMN(DH33)-3))),Calculations!$C$4*AVERAGE(DE33:DH33),"n/a"))</f>
        <v>503.12250000000012</v>
      </c>
      <c r="DI39">
        <f ca="1">IF(ISERROR(INDIRECT(ADDRESS(ROW(DI33),COLUMN(DI33)-3))),"n/a",IF(ISNUMBER(INDIRECT(ADDRESS(ROW(DI33),COLUMN(DI33)-3))),Calculations!$C$4*AVERAGE(DF33:DI33),"n/a"))</f>
        <v>505.8225000000001</v>
      </c>
      <c r="DJ39">
        <f ca="1">IF(ISERROR(INDIRECT(ADDRESS(ROW(DJ33),COLUMN(DJ33)-3))),"n/a",IF(ISNUMBER(INDIRECT(ADDRESS(ROW(DJ33),COLUMN(DJ33)-3))),Calculations!$C$4*AVERAGE(DG33:DJ33),"n/a"))</f>
        <v>508.83750000000003</v>
      </c>
      <c r="DK39">
        <f ca="1">IF(ISERROR(INDIRECT(ADDRESS(ROW(DK33),COLUMN(DK33)-3))),"n/a",IF(ISNUMBER(INDIRECT(ADDRESS(ROW(DK33),COLUMN(DK33)-3))),Calculations!$C$4*AVERAGE(DH33:DK33),"n/a"))</f>
        <v>511.875</v>
      </c>
      <c r="DL39">
        <f ca="1">IF(ISERROR(INDIRECT(ADDRESS(ROW(DL33),COLUMN(DL33)-3))),"n/a",IF(ISNUMBER(INDIRECT(ADDRESS(ROW(DL33),COLUMN(DL33)-3))),Calculations!$C$4*AVERAGE(DI33:DL33),"n/a"))</f>
        <v>515.45249999999999</v>
      </c>
      <c r="DM39">
        <f ca="1">IF(ISERROR(INDIRECT(ADDRESS(ROW(DM33),COLUMN(DM33)-3))),"n/a",IF(ISNUMBER(INDIRECT(ADDRESS(ROW(DM33),COLUMN(DM33)-3))),Calculations!$C$4*AVERAGE(DJ33:DM33),"n/a"))</f>
        <v>519.75</v>
      </c>
      <c r="DN39">
        <f ca="1">IF(ISERROR(INDIRECT(ADDRESS(ROW(DN33),COLUMN(DN33)-3))),"n/a",IF(ISNUMBER(INDIRECT(ADDRESS(ROW(DN33),COLUMN(DN33)-3))),Calculations!$C$4*AVERAGE(DK33:DN33),"n/a"))</f>
        <v>523.95749999999998</v>
      </c>
      <c r="DO39">
        <f ca="1">IF(ISERROR(INDIRECT(ADDRESS(ROW(DO33),COLUMN(DO33)-3))),"n/a",IF(ISNUMBER(INDIRECT(ADDRESS(ROW(DO33),COLUMN(DO33)-3))),Calculations!$C$4*AVERAGE(DL33:DO33),"n/a"))</f>
        <v>527.89499999999998</v>
      </c>
      <c r="DP39">
        <f ca="1">IF(ISERROR(INDIRECT(ADDRESS(ROW(DP33),COLUMN(DP33)-3))),"n/a",IF(ISNUMBER(INDIRECT(ADDRESS(ROW(DP33),COLUMN(DP33)-3))),Calculations!$C$4*AVERAGE(DM33:DP33),"n/a"))</f>
        <v>531.78750000000002</v>
      </c>
      <c r="DQ39">
        <f ca="1">IF(ISERROR(INDIRECT(ADDRESS(ROW(DQ33),COLUMN(DQ33)-3))),"n/a",IF(ISNUMBER(INDIRECT(ADDRESS(ROW(DQ33),COLUMN(DQ33)-3))),Calculations!$C$4*AVERAGE(DN33:DQ33),"n/a"))</f>
        <v>535.31999999999994</v>
      </c>
      <c r="DR39">
        <f ca="1">IF(ISERROR(INDIRECT(ADDRESS(ROW(DR33),COLUMN(DR33)-3))),"n/a",IF(ISNUMBER(INDIRECT(ADDRESS(ROW(DR33),COLUMN(DR33)-3))),Calculations!$C$4*AVERAGE(DO33:DR33),"n/a"))</f>
        <v>539.03250000000003</v>
      </c>
      <c r="DS39">
        <f ca="1">IF(ISERROR(INDIRECT(ADDRESS(ROW(DS33),COLUMN(DS33)-3))),"n/a",IF(ISNUMBER(INDIRECT(ADDRESS(ROW(DS33),COLUMN(DS33)-3))),Calculations!$C$4*AVERAGE(DP33:DS33),"n/a"))</f>
        <v>543.08249999999998</v>
      </c>
      <c r="DT39">
        <f ca="1">IF(ISERROR(INDIRECT(ADDRESS(ROW(DT33),COLUMN(DT33)-3))),"n/a",IF(ISNUMBER(INDIRECT(ADDRESS(ROW(DT33),COLUMN(DT33)-3))),Calculations!$C$4*AVERAGE(DQ33:DT33),"n/a"))</f>
        <v>549.80999999999995</v>
      </c>
      <c r="DU39">
        <f ca="1">IF(ISERROR(INDIRECT(ADDRESS(ROW(DU33),COLUMN(DU33)-3))),"n/a",IF(ISNUMBER(INDIRECT(ADDRESS(ROW(DU33),COLUMN(DU33)-3))),Calculations!$C$4*AVERAGE(DR33:DU33),"n/a"))</f>
        <v>556.38000000000011</v>
      </c>
      <c r="DV39">
        <f ca="1">IF(ISERROR(INDIRECT(ADDRESS(ROW(DV33),COLUMN(DV33)-3))),"n/a",IF(ISNUMBER(INDIRECT(ADDRESS(ROW(DV33),COLUMN(DV33)-3))),Calculations!$C$4*AVERAGE(DS33:DV33),"n/a"))</f>
        <v>563.60249999999996</v>
      </c>
      <c r="DW39">
        <f ca="1">IF(ISERROR(INDIRECT(ADDRESS(ROW(DW33),COLUMN(DW33)-3))),"n/a",IF(ISNUMBER(INDIRECT(ADDRESS(ROW(DW33),COLUMN(DW33)-3))),Calculations!$C$4*AVERAGE(DT33:DW33),"n/a"))</f>
        <v>573.79499999999996</v>
      </c>
      <c r="DX39">
        <f ca="1">IF(ISERROR(INDIRECT(ADDRESS(ROW(DX33),COLUMN(DX33)-3))),"n/a",IF(ISNUMBER(INDIRECT(ADDRESS(ROW(DX33),COLUMN(DX33)-3))),Calculations!$C$4*AVERAGE(DU33:DX33),"n/a"))</f>
        <v>582.95249999999999</v>
      </c>
      <c r="DY39">
        <f ca="1">IF(ISERROR(INDIRECT(ADDRESS(ROW(DY33),COLUMN(DY33)-3))),"n/a",IF(ISNUMBER(INDIRECT(ADDRESS(ROW(DY33),COLUMN(DY33)-3))),Calculations!$C$4*AVERAGE(DV33:DY33),"n/a"))</f>
        <v>594.83249999999998</v>
      </c>
      <c r="DZ39">
        <f ca="1">IF(ISERROR(INDIRECT(ADDRESS(ROW(DZ33),COLUMN(DZ33)-3))),"n/a",IF(ISNUMBER(INDIRECT(ADDRESS(ROW(DZ33),COLUMN(DZ33)-3))),Calculations!$C$4*AVERAGE(DW33:DZ33),"n/a"))</f>
        <v>608.4</v>
      </c>
      <c r="EA39">
        <f ca="1">IF(ISERROR(INDIRECT(ADDRESS(ROW(EA33),COLUMN(EA33)-3))),"n/a",IF(ISNUMBER(INDIRECT(ADDRESS(ROW(EA33),COLUMN(EA33)-3))),Calculations!$C$4*AVERAGE(DX33:EA33),"n/a"))</f>
        <v>622.59749999999997</v>
      </c>
      <c r="EB39">
        <f ca="1">IF(ISERROR(INDIRECT(ADDRESS(ROW(EB33),COLUMN(EB33)-3))),"n/a",IF(ISNUMBER(INDIRECT(ADDRESS(ROW(EB33),COLUMN(EB33)-3))),Calculations!$C$4*AVERAGE(DY33:EB33),"n/a"))</f>
        <v>639.87750000000005</v>
      </c>
      <c r="EC39">
        <f ca="1">IF(ISERROR(INDIRECT(ADDRESS(ROW(EC33),COLUMN(EC33)-3))),"n/a",IF(ISNUMBER(INDIRECT(ADDRESS(ROW(EC33),COLUMN(EC33)-3))),Calculations!$C$4*AVERAGE(DZ33:EC33),"n/a"))</f>
        <v>654.56999999999994</v>
      </c>
      <c r="ED39">
        <f ca="1">IF(ISERROR(INDIRECT(ADDRESS(ROW(ED33),COLUMN(ED33)-3))),"n/a",IF(ISNUMBER(INDIRECT(ADDRESS(ROW(ED33),COLUMN(ED33)-3))),Calculations!$C$4*AVERAGE(EA33:ED33),"n/a"))</f>
        <v>667.14750000000015</v>
      </c>
      <c r="EE39">
        <f ca="1">IF(ISERROR(INDIRECT(ADDRESS(ROW(EE33),COLUMN(EE33)-3))),"n/a",IF(ISNUMBER(INDIRECT(ADDRESS(ROW(EE33),COLUMN(EE33)-3))),Calculations!$C$4*AVERAGE(EB33:EE33),"n/a"))</f>
        <v>676.73249999999996</v>
      </c>
      <c r="EF39">
        <f ca="1">IF(ISERROR(INDIRECT(ADDRESS(ROW(EF33),COLUMN(EF33)-3))),"n/a",IF(ISNUMBER(INDIRECT(ADDRESS(ROW(EF33),COLUMN(EF33)-3))),Calculations!$C$4*AVERAGE(EC33:EF33),"n/a"))</f>
        <v>684.27</v>
      </c>
      <c r="EG39">
        <f ca="1">IF(ISERROR(INDIRECT(ADDRESS(ROW(EG33),COLUMN(EG33)-3))),"n/a",IF(ISNUMBER(INDIRECT(ADDRESS(ROW(EG33),COLUMN(EG33)-3))),Calculations!$C$4*AVERAGE(ED33:EG33),"n/a"))</f>
        <v>692.84250000000009</v>
      </c>
      <c r="EH39">
        <f ca="1">IF(ISERROR(INDIRECT(ADDRESS(ROW(EH33),COLUMN(EH33)-3))),"n/a",IF(ISNUMBER(INDIRECT(ADDRESS(ROW(EH33),COLUMN(EH33)-3))),Calculations!$C$4*AVERAGE(EE33:EH33),"n/a"))</f>
        <v>701.81999999999994</v>
      </c>
      <c r="EI39">
        <f ca="1">IF(ISERROR(INDIRECT(ADDRESS(ROW(EI33),COLUMN(EI33)-3))),"n/a",IF(ISNUMBER(INDIRECT(ADDRESS(ROW(EI33),COLUMN(EI33)-3))),Calculations!$C$4*AVERAGE(EF33:EI33),"n/a"))</f>
        <v>710.81999999999994</v>
      </c>
      <c r="EJ39">
        <f ca="1">IF(ISERROR(INDIRECT(ADDRESS(ROW(EJ33),COLUMN(EJ33)-3))),"n/a",IF(ISNUMBER(INDIRECT(ADDRESS(ROW(EJ33),COLUMN(EJ33)-3))),Calculations!$C$4*AVERAGE(EG33:EJ33),"n/a"))</f>
        <v>717.23250000000007</v>
      </c>
      <c r="EK39">
        <f ca="1">IF(ISERROR(INDIRECT(ADDRESS(ROW(EK33),COLUMN(EK33)-3))),"n/a",IF(ISNUMBER(INDIRECT(ADDRESS(ROW(EK33),COLUMN(EK33)-3))),Calculations!$C$4*AVERAGE(EH33:EK33),"n/a"))</f>
        <v>723.19499999999994</v>
      </c>
      <c r="EL39">
        <f ca="1">IF(ISERROR(INDIRECT(ADDRESS(ROW(EL33),COLUMN(EL33)-3))),"n/a",IF(ISNUMBER(INDIRECT(ADDRESS(ROW(EL33),COLUMN(EL33)-3))),Calculations!$C$4*AVERAGE(EI33:EL33),"n/a"))</f>
        <v>729.29250000000002</v>
      </c>
      <c r="EM39">
        <f ca="1">IF(ISERROR(INDIRECT(ADDRESS(ROW(EM33),COLUMN(EM33)-3))),"n/a",IF(ISNUMBER(INDIRECT(ADDRESS(ROW(EM33),COLUMN(EM33)-3))),Calculations!$C$4*AVERAGE(EJ33:EM33),"n/a"))</f>
        <v>737.52749999999992</v>
      </c>
      <c r="EN39">
        <f ca="1">IF(ISERROR(INDIRECT(ADDRESS(ROW(EN33),COLUMN(EN33)-3))),"n/a",IF(ISNUMBER(INDIRECT(ADDRESS(ROW(EN33),COLUMN(EN33)-3))),Calculations!$C$4*AVERAGE(EK33:EN33),"n/a"))</f>
        <v>746.34749999999997</v>
      </c>
      <c r="EO39">
        <f ca="1">IF(ISERROR(INDIRECT(ADDRESS(ROW(EO33),COLUMN(EO33)-3))),"n/a",IF(ISNUMBER(INDIRECT(ADDRESS(ROW(EO33),COLUMN(EO33)-3))),Calculations!$C$4*AVERAGE(EL33:EO33),"n/a"))</f>
        <v>758.29499999999996</v>
      </c>
      <c r="EP39">
        <f ca="1">IF(ISERROR(INDIRECT(ADDRESS(ROW(EP33),COLUMN(EP33)-3))),"n/a",IF(ISNUMBER(INDIRECT(ADDRESS(ROW(EP33),COLUMN(EP33)-3))),Calculations!$C$4*AVERAGE(EM33:EP33),"n/a"))</f>
        <v>769.05</v>
      </c>
      <c r="EQ39">
        <f ca="1">IF(ISERROR(INDIRECT(ADDRESS(ROW(EQ33),COLUMN(EQ33)-3))),"n/a",IF(ISNUMBER(INDIRECT(ADDRESS(ROW(EQ33),COLUMN(EQ33)-3))),Calculations!$C$4*AVERAGE(EN33:EQ33),"n/a"))</f>
        <v>779.19749999999999</v>
      </c>
      <c r="ER39">
        <f ca="1">IF(ISERROR(INDIRECT(ADDRESS(ROW(ER33),COLUMN(ER33)-3))),"n/a",IF(ISNUMBER(INDIRECT(ADDRESS(ROW(ER33),COLUMN(ER33)-3))),Calculations!$C$4*AVERAGE(EO33:ER33),"n/a"))</f>
        <v>789.75</v>
      </c>
      <c r="ES39">
        <f ca="1">IF(ISERROR(INDIRECT(ADDRESS(ROW(ES33),COLUMN(ES33)-3))),"n/a",IF(ISNUMBER(INDIRECT(ADDRESS(ROW(ES33),COLUMN(ES33)-3))),Calculations!$C$4*AVERAGE(EP33:ES33),"n/a"))</f>
        <v>797.08500000000004</v>
      </c>
      <c r="ET39">
        <f ca="1">IF(ISERROR(INDIRECT(ADDRESS(ROW(ET33),COLUMN(ET33)-3))),"n/a",IF(ISNUMBER(INDIRECT(ADDRESS(ROW(ET33),COLUMN(ET33)-3))),Calculations!$C$4*AVERAGE(EQ33:ET33),"n/a"))</f>
        <v>805.38750000000005</v>
      </c>
      <c r="EU39">
        <f ca="1">IF(ISERROR(INDIRECT(ADDRESS(ROW(EU33),COLUMN(EU33)-3))),"n/a",IF(ISNUMBER(INDIRECT(ADDRESS(ROW(EU33),COLUMN(EU33)-3))),Calculations!$C$4*AVERAGE(ER33:EU33),"n/a"))</f>
        <v>815.28750000000002</v>
      </c>
      <c r="EV39">
        <f ca="1">IF(ISERROR(INDIRECT(ADDRESS(ROW(EV33),COLUMN(EV33)-3))),"n/a",IF(ISNUMBER(INDIRECT(ADDRESS(ROW(EV33),COLUMN(EV33)-3))),Calculations!$C$4*AVERAGE(ES33:EV33),"n/a"))</f>
        <v>825.6825</v>
      </c>
      <c r="EW39">
        <f ca="1">IF(ISERROR(INDIRECT(ADDRESS(ROW(EW33),COLUMN(EW33)-3))),"n/a",IF(ISNUMBER(INDIRECT(ADDRESS(ROW(EW33),COLUMN(EW33)-3))),Calculations!$C$4*AVERAGE(ET33:EW33),"n/a"))</f>
        <v>837.00000000000011</v>
      </c>
      <c r="EX39">
        <f ca="1">IF(ISERROR(INDIRECT(ADDRESS(ROW(EX33),COLUMN(EX33)-3))),"n/a",IF(ISNUMBER(INDIRECT(ADDRESS(ROW(EX33),COLUMN(EX33)-3))),Calculations!$C$4*AVERAGE(EU33:EX33),"n/a"))</f>
        <v>849.84749999999997</v>
      </c>
      <c r="EY39">
        <f ca="1">IF(ISERROR(INDIRECT(ADDRESS(ROW(EY33),COLUMN(EY33)-3))),"n/a",IF(ISNUMBER(INDIRECT(ADDRESS(ROW(EY33),COLUMN(EY33)-3))),Calculations!$C$4*AVERAGE(EV33:EY33),"n/a"))</f>
        <v>862.58249999999998</v>
      </c>
      <c r="EZ39">
        <f ca="1">IF(ISERROR(INDIRECT(ADDRESS(ROW(EZ33),COLUMN(EZ33)-3))),"n/a",IF(ISNUMBER(INDIRECT(ADDRESS(ROW(EZ33),COLUMN(EZ33)-3))),Calculations!$C$4*AVERAGE(EW33:EZ33),"n/a"))</f>
        <v>946.93500000000006</v>
      </c>
      <c r="FA39">
        <f ca="1">IF(ISERROR(INDIRECT(ADDRESS(ROW(FA33),COLUMN(FA33)-3))),"n/a",IF(ISNUMBER(INDIRECT(ADDRESS(ROW(FA33),COLUMN(FA33)-3))),Calculations!$C$4*AVERAGE(EX33:FA33),"n/a"))</f>
        <v>980.68500000000006</v>
      </c>
      <c r="FB39">
        <f ca="1">IF(ISERROR(INDIRECT(ADDRESS(ROW(FB33),COLUMN(FB33)-3))),"n/a",IF(ISNUMBER(INDIRECT(ADDRESS(ROW(FB33),COLUMN(FB33)-3))),Calculations!$C$4*AVERAGE(EY33:FB33),"n/a"))</f>
        <v>1006.7850000000001</v>
      </c>
      <c r="FC39">
        <f ca="1">IF(ISERROR(INDIRECT(ADDRESS(ROW(FC33),COLUMN(FC33)-3))),"n/a",IF(ISNUMBER(INDIRECT(ADDRESS(ROW(FC33),COLUMN(FC33)-3))),Calculations!$C$4*AVERAGE(EZ33:FC33),"n/a"))</f>
        <v>1045.575</v>
      </c>
      <c r="FD39">
        <f ca="1">IF(ISERROR(INDIRECT(ADDRESS(ROW(FD33),COLUMN(FD33)-3))),"n/a",IF(ISNUMBER(INDIRECT(ADDRESS(ROW(FD33),COLUMN(FD33)-3))),Calculations!$C$4*AVERAGE(FA33:FD33),"n/a"))</f>
        <v>1037.43</v>
      </c>
      <c r="FE39">
        <f ca="1">IF(ISERROR(INDIRECT(ADDRESS(ROW(FE33),COLUMN(FE33)-3))),"n/a",IF(ISNUMBER(INDIRECT(ADDRESS(ROW(FE33),COLUMN(FE33)-3))),Calculations!$C$4*AVERAGE(FB33:FE33),"n/a"))</f>
        <v>1074.5550000000001</v>
      </c>
      <c r="FF39">
        <f ca="1">IF(ISERROR(INDIRECT(ADDRESS(ROW(FF33),COLUMN(FF33)-3))),"n/a",IF(ISNUMBER(INDIRECT(ADDRESS(ROW(FF33),COLUMN(FF33)-3))),Calculations!$C$4*AVERAGE(FC33:FF33),"n/a"))</f>
        <v>1120.5</v>
      </c>
      <c r="FG39">
        <f ca="1">IF(ISERROR(INDIRECT(ADDRESS(ROW(FG33),COLUMN(FG33)-3))),"n/a",IF(ISNUMBER(INDIRECT(ADDRESS(ROW(FG33),COLUMN(FG33)-3))),Calculations!$C$4*AVERAGE(FD33:FG33),"n/a"))</f>
        <v>1168.7175</v>
      </c>
      <c r="FH39">
        <f ca="1">IF(ISERROR(INDIRECT(ADDRESS(ROW(FH33),COLUMN(FH33)-3))),"n/a",IF(ISNUMBER(INDIRECT(ADDRESS(ROW(FH33),COLUMN(FH33)-3))),Calculations!$C$4*AVERAGE(FE33:FH33),"n/a"))</f>
        <v>1189.5074999999999</v>
      </c>
      <c r="FI39">
        <f ca="1">IF(ISERROR(INDIRECT(ADDRESS(ROW(FI33),COLUMN(FI33)-3))),"n/a",IF(ISNUMBER(INDIRECT(ADDRESS(ROW(FI33),COLUMN(FI33)-3))),Calculations!$C$4*AVERAGE(FF33:FI33),"n/a"))</f>
        <v>1213.8075000000001</v>
      </c>
      <c r="FJ39">
        <f ca="1">IF(ISERROR(INDIRECT(ADDRESS(ROW(FJ33),COLUMN(FJ33)-3))),"n/a",IF(ISNUMBER(INDIRECT(ADDRESS(ROW(FJ33),COLUMN(FJ33)-3))),Calculations!$C$4*AVERAGE(FG33:FJ33),"n/a"))</f>
        <v>1234.1474999999998</v>
      </c>
      <c r="FK39">
        <f ca="1">IF(ISERROR(INDIRECT(ADDRESS(ROW(FK33),COLUMN(FK33)-3))),"n/a",IF(ISNUMBER(INDIRECT(ADDRESS(ROW(FK33),COLUMN(FK33)-3))),Calculations!$C$4*AVERAGE(FH33:FK33),"n/a"))</f>
        <v>1232.6849999999999</v>
      </c>
      <c r="FL39">
        <f ca="1">IF(ISERROR(INDIRECT(ADDRESS(ROW(FL33),COLUMN(FL33)-3))),"n/a",IF(ISNUMBER(INDIRECT(ADDRESS(ROW(FL33),COLUMN(FL33)-3))),Calculations!$C$4*AVERAGE(FI33:FL33),"n/a"))</f>
        <v>1232.0774999999999</v>
      </c>
      <c r="FM39">
        <f ca="1">IF(ISERROR(INDIRECT(ADDRESS(ROW(FM33),COLUMN(FM33)-3))),"n/a",IF(ISNUMBER(INDIRECT(ADDRESS(ROW(FM33),COLUMN(FM33)-3))),Calculations!$C$4*AVERAGE(FJ33:FM33),"n/a"))</f>
        <v>1231.4024999999999</v>
      </c>
      <c r="FN39">
        <f ca="1">IF(ISERROR(INDIRECT(ADDRESS(ROW(FN33),COLUMN(FN33)-3))),"n/a",IF(ISNUMBER(INDIRECT(ADDRESS(ROW(FN33),COLUMN(FN33)-3))),Calculations!$C$4*AVERAGE(FK33:FN33),"n/a"))</f>
        <v>1231.7175</v>
      </c>
      <c r="FO39">
        <f ca="1">IF(ISERROR(INDIRECT(ADDRESS(ROW(FO33),COLUMN(FO33)-3))),"n/a",IF(ISNUMBER(INDIRECT(ADDRESS(ROW(FO33),COLUMN(FO33)-3))),Calculations!$C$4*AVERAGE(FL33:FO33),"n/a"))</f>
        <v>1227.78</v>
      </c>
      <c r="FP39">
        <f ca="1">IF(ISERROR(INDIRECT(ADDRESS(ROW(FP33),COLUMN(FP33)-3))),"n/a",IF(ISNUMBER(INDIRECT(ADDRESS(ROW(FP33),COLUMN(FP33)-3))),Calculations!$C$4*AVERAGE(FM33:FP33),"n/a"))</f>
        <v>1223.0550000000001</v>
      </c>
      <c r="FQ39">
        <f ca="1">IF(ISERROR(INDIRECT(ADDRESS(ROW(FQ33),COLUMN(FQ33)-3))),"n/a",IF(ISNUMBER(INDIRECT(ADDRESS(ROW(FQ33),COLUMN(FQ33)-3))),Calculations!$C$4*AVERAGE(FN33:FQ33),"n/a"))</f>
        <v>1218.78</v>
      </c>
      <c r="FR39">
        <f ca="1">IF(ISERROR(INDIRECT(ADDRESS(ROW(FR33),COLUMN(FR33)-3))),"n/a",IF(ISNUMBER(INDIRECT(ADDRESS(ROW(FR33),COLUMN(FR33)-3))),Calculations!$C$4*AVERAGE(FO33:FR33),"n/a"))</f>
        <v>1215.0225</v>
      </c>
      <c r="FS39">
        <f ca="1">IF(ISERROR(INDIRECT(ADDRESS(ROW(FS33),COLUMN(FS33)-3))),"n/a",IF(ISNUMBER(INDIRECT(ADDRESS(ROW(FS33),COLUMN(FS33)-3))),Calculations!$C$4*AVERAGE(FP33:FS33),"n/a"))</f>
        <v>1219.1850000000002</v>
      </c>
      <c r="FT39">
        <f ca="1">IF(ISERROR(INDIRECT(ADDRESS(ROW(FT33),COLUMN(FT33)-3))),"n/a",IF(ISNUMBER(INDIRECT(ADDRESS(ROW(FT33),COLUMN(FT33)-3))),Calculations!$C$4*AVERAGE(FQ33:FT33),"n/a"))</f>
        <v>1224.585</v>
      </c>
      <c r="FU39">
        <f ca="1">IF(ISERROR(INDIRECT(ADDRESS(ROW(FU33),COLUMN(FU33)-3))),"n/a",IF(ISNUMBER(INDIRECT(ADDRESS(ROW(FU33),COLUMN(FU33)-3))),Calculations!$C$4*AVERAGE(FR33:FU33),"n/a"))</f>
        <v>1230.1650000000002</v>
      </c>
      <c r="FV39">
        <f ca="1">IF(ISERROR(INDIRECT(ADDRESS(ROW(FV33),COLUMN(FV33)-3))),"n/a",IF(ISNUMBER(INDIRECT(ADDRESS(ROW(FV33),COLUMN(FV33)-3))),Calculations!$C$4*AVERAGE(FS33:FV33),"n/a"))</f>
        <v>1235.0250000000001</v>
      </c>
      <c r="FW39">
        <f ca="1">IF(ISERROR(INDIRECT(ADDRESS(ROW(FW33),COLUMN(FW33)-3))),"n/a",IF(ISNUMBER(INDIRECT(ADDRESS(ROW(FW33),COLUMN(FW33)-3))),Calculations!$C$4*AVERAGE(FT33:FW33),"n/a"))</f>
        <v>1239.1425000000002</v>
      </c>
      <c r="FX39">
        <f ca="1">IF(ISERROR(INDIRECT(ADDRESS(ROW(FX33),COLUMN(FX33)-3))),"n/a",IF(ISNUMBER(INDIRECT(ADDRESS(ROW(FX33),COLUMN(FX33)-3))),Calculations!$C$4*AVERAGE(FU33:FX33),"n/a"))</f>
        <v>1247.355</v>
      </c>
      <c r="FY39">
        <f ca="1">IF(ISERROR(INDIRECT(ADDRESS(ROW(FY33),COLUMN(FY33)-3))),"n/a",IF(ISNUMBER(INDIRECT(ADDRESS(ROW(FY33),COLUMN(FY33)-3))),Calculations!$C$4*AVERAGE(FV33:FY33),"n/a"))</f>
        <v>1256.1525000000001</v>
      </c>
      <c r="FZ39">
        <f ca="1">IF(ISERROR(INDIRECT(ADDRESS(ROW(FZ33),COLUMN(FZ33)-3))),"n/a",IF(ISNUMBER(INDIRECT(ADDRESS(ROW(FZ33),COLUMN(FZ33)-3))),Calculations!$C$4*AVERAGE(FW33:FZ33),"n/a"))</f>
        <v>1266.1425000000004</v>
      </c>
      <c r="GA39">
        <f ca="1">IF(ISERROR(INDIRECT(ADDRESS(ROW(GA33),COLUMN(GA33)-3))),"n/a",IF(ISNUMBER(INDIRECT(ADDRESS(ROW(GA33),COLUMN(GA33)-3))),Calculations!$C$4*AVERAGE(FX33:GA33),"n/a"))</f>
        <v>1280.1150000000005</v>
      </c>
      <c r="GB39">
        <f ca="1">IF(ISERROR(INDIRECT(ADDRESS(ROW(GB33),COLUMN(GB33)-3))),"n/a",IF(ISNUMBER(INDIRECT(ADDRESS(ROW(GB33),COLUMN(GB33)-3))),Calculations!$C$4*AVERAGE(FY33:GB33),"n/a"))</f>
        <v>1292.2200000000003</v>
      </c>
      <c r="GC39">
        <f ca="1">IF(ISERROR(INDIRECT(ADDRESS(ROW(GC33),COLUMN(GC33)-3))),"n/a",IF(ISNUMBER(INDIRECT(ADDRESS(ROW(GC33),COLUMN(GC33)-3))),Calculations!$C$4*AVERAGE(FZ33:GC33),"n/a"))</f>
        <v>1304.0774999999999</v>
      </c>
      <c r="GD39">
        <f ca="1">IF(ISERROR(INDIRECT(ADDRESS(ROW(GD33),COLUMN(GD33)-3))),"n/a",IF(ISNUMBER(INDIRECT(ADDRESS(ROW(GD33),COLUMN(GD33)-3))),Calculations!$C$4*AVERAGE(GA33:GD33),"n/a"))</f>
        <v>1315.4175</v>
      </c>
      <c r="GE39">
        <f ca="1">IF(ISERROR(INDIRECT(ADDRESS(ROW(GE33),COLUMN(GE33)-3))),"n/a",IF(ISNUMBER(INDIRECT(ADDRESS(ROW(GE33),COLUMN(GE33)-3))),Calculations!$C$4*AVERAGE(GB33:GE33),"n/a"))</f>
        <v>1323.6525000000004</v>
      </c>
      <c r="GF39">
        <f ca="1">IF(ISERROR(INDIRECT(ADDRESS(ROW(GF33),COLUMN(GF33)-3))),"n/a",IF(ISNUMBER(INDIRECT(ADDRESS(ROW(GF33),COLUMN(GF33)-3))),Calculations!$C$4*AVERAGE(GC33:GF33),"n/a"))</f>
        <v>1330.425</v>
      </c>
      <c r="GG39">
        <f ca="1">IF(ISERROR(INDIRECT(ADDRESS(ROW(GG33),COLUMN(GG33)-3))),"n/a",IF(ISNUMBER(INDIRECT(ADDRESS(ROW(GG33),COLUMN(GG33)-3))),Calculations!$C$4*AVERAGE(GD33:GG33),"n/a"))</f>
        <v>1336.9949999999999</v>
      </c>
      <c r="GH39">
        <f ca="1">IF(ISERROR(INDIRECT(ADDRESS(ROW(GH33),COLUMN(GH33)-3))),"n/a",IF(ISNUMBER(INDIRECT(ADDRESS(ROW(GH33),COLUMN(GH33)-3))),Calculations!$C$4*AVERAGE(GE33:GH33),"n/a"))</f>
        <v>1342.9350000000002</v>
      </c>
      <c r="GI39">
        <f ca="1">IF(ISERROR(INDIRECT(ADDRESS(ROW(GI33),COLUMN(GI33)-3))),"n/a",IF(ISNUMBER(INDIRECT(ADDRESS(ROW(GI33),COLUMN(GI33)-3))),Calculations!$C$4*AVERAGE(GF33:GI33),"n/a"))</f>
        <v>1351.8</v>
      </c>
      <c r="GJ39">
        <f ca="1">IF(ISERROR(INDIRECT(ADDRESS(ROW(GJ33),COLUMN(GJ33)-3))),"n/a",IF(ISNUMBER(INDIRECT(ADDRESS(ROW(GJ33),COLUMN(GJ33)-3))),Calculations!$C$4*AVERAGE(GG33:GJ33),"n/a"))</f>
        <v>1360.2149999999999</v>
      </c>
      <c r="GK39">
        <f ca="1">IF(ISERROR(INDIRECT(ADDRESS(ROW(GK33),COLUMN(GK33)-3))),"n/a",IF(ISNUMBER(INDIRECT(ADDRESS(ROW(GK33),COLUMN(GK33)-3))),Calculations!$C$4*AVERAGE(GH33:GK33),"n/a"))</f>
        <v>1370.1150000000002</v>
      </c>
      <c r="GL39">
        <f ca="1">IF(ISERROR(INDIRECT(ADDRESS(ROW(GL33),COLUMN(GL33)-3))),"n/a",IF(ISNUMBER(INDIRECT(ADDRESS(ROW(GL33),COLUMN(GL33)-3))),Calculations!$C$4*AVERAGE(GI33:GL33),"n/a"))</f>
        <v>1379.7225000000001</v>
      </c>
      <c r="GM39">
        <f ca="1">IF(ISERROR(INDIRECT(ADDRESS(ROW(GM33),COLUMN(GM33)-3))),"n/a",IF(ISNUMBER(INDIRECT(ADDRESS(ROW(GM33),COLUMN(GM33)-3))),Calculations!$C$4*AVERAGE(GJ33:GM33),"n/a"))</f>
        <v>1388.88</v>
      </c>
      <c r="GN39">
        <f ca="1">IF(ISERROR(INDIRECT(ADDRESS(ROW(GN33),COLUMN(GN33)-3))),"n/a",IF(ISNUMBER(INDIRECT(ADDRESS(ROW(GN33),COLUMN(GN33)-3))),Calculations!$C$4*AVERAGE(GK33:GN33),"n/a"))</f>
        <v>1397.5425</v>
      </c>
      <c r="GO39" t="e">
        <f ca="1">IF(ISERROR(INDIRECT(ADDRESS(ROW(GO33),COLUMN(GO33)-3))),"n/a",IF(ISNUMBER(INDIRECT(ADDRESS(ROW(GO33),COLUMN(GO33)-3))),Calculations!$C$4*AVERAGE(GL33:GO33),"n/a"))</f>
        <v>#N/A</v>
      </c>
      <c r="GP39" t="e">
        <f ca="1">IF(ISERROR(INDIRECT(ADDRESS(ROW(GP33),COLUMN(GP33)-3))),"n/a",IF(ISNUMBER(INDIRECT(ADDRESS(ROW(GP33),COLUMN(GP33)-3))),Calculations!$C$4*AVERAGE(GM33:GP33),"n/a"))</f>
        <v>#N/A</v>
      </c>
      <c r="GQ39" t="e">
        <f ca="1">IF(ISERROR(INDIRECT(ADDRESS(ROW(GQ33),COLUMN(GQ33)-3))),"n/a",IF(ISNUMBER(INDIRECT(ADDRESS(ROW(GQ33),COLUMN(GQ33)-3))),Calculations!$C$4*AVERAGE(GN33:GQ33),"n/a"))</f>
        <v>#N/A</v>
      </c>
      <c r="GR39" t="str">
        <f ca="1">IF(ISERROR(INDIRECT(ADDRESS(ROW(GR33),COLUMN(GR33)-3))),"n/a",IF(ISNUMBER(INDIRECT(ADDRESS(ROW(GR33),COLUMN(GR33)-3))),Calculations!$C$4*AVERAGE(GO33:GR33),"n/a"))</f>
        <v>n/a</v>
      </c>
      <c r="GS39" t="str">
        <f ca="1">IF(ISERROR(INDIRECT(ADDRESS(ROW(GS33),COLUMN(GS33)-3))),"n/a",IF(ISNUMBER(INDIRECT(ADDRESS(ROW(GS33),COLUMN(GS33)-3))),Calculations!$C$4*AVERAGE(GP33:GS33),"n/a"))</f>
        <v>n/a</v>
      </c>
      <c r="GT39" t="str">
        <f ca="1">IF(ISERROR(INDIRECT(ADDRESS(ROW(GT33),COLUMN(GT33)-3))),"n/a",IF(ISNUMBER(INDIRECT(ADDRESS(ROW(GT33),COLUMN(GT33)-3))),Calculations!$C$4*AVERAGE(GQ33:GT33),"n/a"))</f>
        <v>n/a</v>
      </c>
      <c r="GU39" t="str">
        <f ca="1">IF(ISERROR(INDIRECT(ADDRESS(ROW(GU33),COLUMN(GU33)-3))),"n/a",IF(ISNUMBER(INDIRECT(ADDRESS(ROW(GU33),COLUMN(GU33)-3))),Calculations!$C$4*AVERAGE(GR33:GU33),"n/a"))</f>
        <v>n/a</v>
      </c>
      <c r="GV39" t="str">
        <f ca="1">IF(ISERROR(INDIRECT(ADDRESS(ROW(GV33),COLUMN(GV33)-3))),"n/a",IF(ISNUMBER(INDIRECT(ADDRESS(ROW(GV33),COLUMN(GV33)-3))),Calculations!$C$4*AVERAGE(GS33:GV33),"n/a"))</f>
        <v>n/a</v>
      </c>
    </row>
    <row r="40" spans="1:204" x14ac:dyDescent="0.25">
      <c r="A40" s="7" t="s">
        <v>233</v>
      </c>
      <c r="B40" t="s">
        <v>170</v>
      </c>
      <c r="C40" t="str">
        <f ca="1">IF(ISERROR(INDIRECT(ADDRESS(ROW(C34),COLUMN(C34)-7))),"n/a",IF(ISNUMBER(INDIRECT(ADDRESS(ROW(C34),COLUMN(C34)-7))),$C$5*($D$5*C34+$E$5*B34+$F$5*AVERAGE(#REF!)),"n/a"))</f>
        <v>n/a</v>
      </c>
      <c r="D40" t="str">
        <f ca="1">IF(ISERROR(INDIRECT(ADDRESS(ROW(D34),COLUMN(D34)-7))),"n/a",IF(ISNUMBER(INDIRECT(ADDRESS(ROW(D34),COLUMN(D34)-7))),$C$5*($D$5*D34+$E$5*C34+$F$5*AVERAGE(#REF!)),"n/a"))</f>
        <v>n/a</v>
      </c>
      <c r="E40" t="str">
        <f ca="1">IF(ISERROR(INDIRECT(ADDRESS(ROW(E34),COLUMN(E34)-7))),"n/a",IF(ISNUMBER(INDIRECT(ADDRESS(ROW(E34),COLUMN(E34)-7))),$C$5*($D$5*E34+$E$5*D34+$F$5*AVERAGE(#REF!)),"n/a"))</f>
        <v>n/a</v>
      </c>
      <c r="F40" t="str">
        <f ca="1">IF(ISERROR(INDIRECT(ADDRESS(ROW(F34),COLUMN(F34)-7))),"n/a",IF(ISNUMBER(INDIRECT(ADDRESS(ROW(F34),COLUMN(F34)-7))),$C$5*($D$5*F34+$E$5*E34+$F$5*AVERAGE(#REF!)),"n/a"))</f>
        <v>n/a</v>
      </c>
      <c r="G40" t="str">
        <f ca="1">IF(ISERROR(INDIRECT(ADDRESS(ROW(G34),COLUMN(G34)-7))),"n/a",IF(ISNUMBER(INDIRECT(ADDRESS(ROW(G34),COLUMN(G34)-7))),$C$5*($D$5*G34+$E$5*F34+$F$5*AVERAGE(#REF!)),"n/a"))</f>
        <v>n/a</v>
      </c>
      <c r="H40" t="str">
        <f t="shared" ref="H40:AM40" ca="1" si="24">IF(ISERROR(INDIRECT(ADDRESS(ROW(H34),COLUMN(H34)-7))),"n/a",IF(ISNUMBER(INDIRECT(ADDRESS(ROW(H34),COLUMN(H34)-7))),$C$5*($D$5*H34+$E$5*G34+$F$5*AVERAGE(A34:F34)),"n/a"))</f>
        <v>n/a</v>
      </c>
      <c r="I40" t="str">
        <f t="shared" ca="1" si="24"/>
        <v>n/a</v>
      </c>
      <c r="J40">
        <f t="shared" ca="1" si="24"/>
        <v>-149.76</v>
      </c>
      <c r="K40">
        <f t="shared" ca="1" si="24"/>
        <v>-154.01399999999998</v>
      </c>
      <c r="L40">
        <f t="shared" ca="1" si="24"/>
        <v>-158.50800000000004</v>
      </c>
      <c r="M40">
        <f t="shared" ca="1" si="24"/>
        <v>-162.29999999999998</v>
      </c>
      <c r="N40">
        <f t="shared" ca="1" si="24"/>
        <v>-166.32600000000002</v>
      </c>
      <c r="O40">
        <f t="shared" ca="1" si="24"/>
        <v>-171.744</v>
      </c>
      <c r="P40">
        <f t="shared" ca="1" si="24"/>
        <v>-177.20400000000001</v>
      </c>
      <c r="Q40">
        <f t="shared" ca="1" si="24"/>
        <v>-182.45400000000001</v>
      </c>
      <c r="R40">
        <f t="shared" ca="1" si="24"/>
        <v>-188.06399999999999</v>
      </c>
      <c r="S40">
        <f t="shared" ca="1" si="24"/>
        <v>-193.02</v>
      </c>
      <c r="T40">
        <f t="shared" ca="1" si="24"/>
        <v>-198.38399999999999</v>
      </c>
      <c r="U40">
        <f t="shared" ca="1" si="24"/>
        <v>-204.22799999999998</v>
      </c>
      <c r="V40">
        <f t="shared" ca="1" si="24"/>
        <v>-209.45399999999998</v>
      </c>
      <c r="W40">
        <f t="shared" ca="1" si="24"/>
        <v>-213.41400000000002</v>
      </c>
      <c r="X40">
        <f t="shared" ca="1" si="24"/>
        <v>-212.952</v>
      </c>
      <c r="Y40">
        <f t="shared" ca="1" si="24"/>
        <v>-216.46200000000002</v>
      </c>
      <c r="Z40">
        <f t="shared" ca="1" si="24"/>
        <v>-222.672</v>
      </c>
      <c r="AA40">
        <f t="shared" ca="1" si="24"/>
        <v>-227.41199999999998</v>
      </c>
      <c r="AB40">
        <f t="shared" ca="1" si="24"/>
        <v>-232.22999999999996</v>
      </c>
      <c r="AC40">
        <f t="shared" ca="1" si="24"/>
        <v>-237.05999999999997</v>
      </c>
      <c r="AD40">
        <f t="shared" ca="1" si="24"/>
        <v>-242.40599999999998</v>
      </c>
      <c r="AE40">
        <f t="shared" ca="1" si="24"/>
        <v>-248.74199999999999</v>
      </c>
      <c r="AF40">
        <f t="shared" ca="1" si="24"/>
        <v>-257.85599999999999</v>
      </c>
      <c r="AG40">
        <f t="shared" ca="1" si="24"/>
        <v>-264.786</v>
      </c>
      <c r="AH40">
        <f t="shared" ca="1" si="24"/>
        <v>-272.11199999999997</v>
      </c>
      <c r="AI40">
        <f t="shared" ca="1" si="24"/>
        <v>-280.08</v>
      </c>
      <c r="AJ40">
        <f t="shared" ca="1" si="24"/>
        <v>-289.00799999999998</v>
      </c>
      <c r="AK40">
        <f t="shared" ca="1" si="24"/>
        <v>-297.81</v>
      </c>
      <c r="AL40">
        <f t="shared" ca="1" si="24"/>
        <v>-306.834</v>
      </c>
      <c r="AM40">
        <f t="shared" ca="1" si="24"/>
        <v>-316.80599999999998</v>
      </c>
      <c r="AN40">
        <f t="shared" ref="AN40:BS40" ca="1" si="25">IF(ISERROR(INDIRECT(ADDRESS(ROW(AN34),COLUMN(AN34)-7))),"n/a",IF(ISNUMBER(INDIRECT(ADDRESS(ROW(AN34),COLUMN(AN34)-7))),$C$5*($D$5*AN34+$E$5*AM34+$F$5*AVERAGE(AG34:AL34)),"n/a"))</f>
        <v>-326.41199999999998</v>
      </c>
      <c r="AO40">
        <f t="shared" ca="1" si="25"/>
        <v>-336.41399999999993</v>
      </c>
      <c r="AP40">
        <f t="shared" ca="1" si="25"/>
        <v>-346.80599999999998</v>
      </c>
      <c r="AQ40">
        <f t="shared" ca="1" si="25"/>
        <v>-356.41199999999998</v>
      </c>
      <c r="AR40">
        <f t="shared" ca="1" si="25"/>
        <v>-365.50199999999995</v>
      </c>
      <c r="AS40">
        <f t="shared" ca="1" si="25"/>
        <v>-375.714</v>
      </c>
      <c r="AT40">
        <f t="shared" ca="1" si="25"/>
        <v>-387.32399999999996</v>
      </c>
      <c r="AU40">
        <f t="shared" ca="1" si="25"/>
        <v>-402.63599999999997</v>
      </c>
      <c r="AV40">
        <f t="shared" ca="1" si="25"/>
        <v>-417.77399999999994</v>
      </c>
      <c r="AW40">
        <f t="shared" ca="1" si="25"/>
        <v>-431.04</v>
      </c>
      <c r="AX40">
        <f t="shared" ca="1" si="25"/>
        <v>-442.00800000000004</v>
      </c>
      <c r="AY40">
        <f t="shared" ca="1" si="25"/>
        <v>-451.90799999999996</v>
      </c>
      <c r="AZ40">
        <f t="shared" ca="1" si="25"/>
        <v>-462.09599999999989</v>
      </c>
      <c r="BA40">
        <f t="shared" ca="1" si="25"/>
        <v>-470.09999999999997</v>
      </c>
      <c r="BB40">
        <f t="shared" ca="1" si="25"/>
        <v>-477.21599999999989</v>
      </c>
      <c r="BC40">
        <f t="shared" ca="1" si="25"/>
        <v>-482.55599999999998</v>
      </c>
      <c r="BD40">
        <f t="shared" ca="1" si="25"/>
        <v>-488.77199999999999</v>
      </c>
      <c r="BE40">
        <f t="shared" ca="1" si="25"/>
        <v>-492.75599999999997</v>
      </c>
      <c r="BF40">
        <f t="shared" ca="1" si="25"/>
        <v>-498.08399999999995</v>
      </c>
      <c r="BG40">
        <f t="shared" ca="1" si="25"/>
        <v>-507.11399999999986</v>
      </c>
      <c r="BH40">
        <f t="shared" ca="1" si="25"/>
        <v>-516.69600000000003</v>
      </c>
      <c r="BI40">
        <f t="shared" ca="1" si="25"/>
        <v>-527.32799999999997</v>
      </c>
      <c r="BJ40">
        <f t="shared" ca="1" si="25"/>
        <v>-538.5</v>
      </c>
      <c r="BK40">
        <f t="shared" ca="1" si="25"/>
        <v>-554.06399999999996</v>
      </c>
      <c r="BL40">
        <f t="shared" ca="1" si="25"/>
        <v>-562.78800000000001</v>
      </c>
      <c r="BM40">
        <f t="shared" ca="1" si="25"/>
        <v>-573.80999999999995</v>
      </c>
      <c r="BN40">
        <f t="shared" ca="1" si="25"/>
        <v>-587.45399999999995</v>
      </c>
      <c r="BO40">
        <f t="shared" ca="1" si="25"/>
        <v>-597.87599999999998</v>
      </c>
      <c r="BP40">
        <f t="shared" ca="1" si="25"/>
        <v>-607.1339999999999</v>
      </c>
      <c r="BQ40">
        <f t="shared" ca="1" si="25"/>
        <v>-616.94999999999993</v>
      </c>
      <c r="BR40">
        <f t="shared" ca="1" si="25"/>
        <v>-628.15800000000013</v>
      </c>
      <c r="BS40">
        <f t="shared" ca="1" si="25"/>
        <v>-635.77199999999993</v>
      </c>
      <c r="BT40">
        <f t="shared" ref="BT40:CY40" ca="1" si="26">IF(ISERROR(INDIRECT(ADDRESS(ROW(BT34),COLUMN(BT34)-7))),"n/a",IF(ISNUMBER(INDIRECT(ADDRESS(ROW(BT34),COLUMN(BT34)-7))),$C$5*($D$5*BT34+$E$5*BS34+$F$5*AVERAGE(BM34:BR34)),"n/a"))</f>
        <v>-652.76400000000001</v>
      </c>
      <c r="BU40">
        <f t="shared" ca="1" si="26"/>
        <v>-665.53200000000004</v>
      </c>
      <c r="BV40">
        <f t="shared" ca="1" si="26"/>
        <v>-676.57199999999989</v>
      </c>
      <c r="BW40">
        <f t="shared" ca="1" si="26"/>
        <v>-690.44999999999993</v>
      </c>
      <c r="BX40">
        <f t="shared" ca="1" si="26"/>
        <v>-703.29600000000005</v>
      </c>
      <c r="BY40">
        <f t="shared" ca="1" si="26"/>
        <v>-715.75200000000007</v>
      </c>
      <c r="BZ40">
        <f t="shared" ca="1" si="26"/>
        <v>-728.6099999999999</v>
      </c>
      <c r="CA40">
        <f t="shared" ca="1" si="26"/>
        <v>-746.37</v>
      </c>
      <c r="CB40">
        <f t="shared" ca="1" si="26"/>
        <v>-761.23199999999986</v>
      </c>
      <c r="CC40">
        <f t="shared" ca="1" si="26"/>
        <v>-775.27199999999993</v>
      </c>
      <c r="CD40">
        <f t="shared" ca="1" si="26"/>
        <v>-787.72800000000007</v>
      </c>
      <c r="CE40">
        <f t="shared" ca="1" si="26"/>
        <v>-801.60600000000011</v>
      </c>
      <c r="CF40">
        <f t="shared" ca="1" si="26"/>
        <v>-816.06</v>
      </c>
      <c r="CG40">
        <f t="shared" ca="1" si="26"/>
        <v>-829.80600000000015</v>
      </c>
      <c r="CH40">
        <f t="shared" ca="1" si="26"/>
        <v>-842.16</v>
      </c>
      <c r="CI40">
        <f t="shared" ca="1" si="26"/>
        <v>-850.19999999999993</v>
      </c>
      <c r="CJ40">
        <f t="shared" ca="1" si="26"/>
        <v>-858.31200000000001</v>
      </c>
      <c r="CK40">
        <f t="shared" ca="1" si="26"/>
        <v>-867.73799999999994</v>
      </c>
      <c r="CL40">
        <f t="shared" ca="1" si="26"/>
        <v>-878.04000000000008</v>
      </c>
      <c r="CM40">
        <f t="shared" ca="1" si="26"/>
        <v>-886.29600000000005</v>
      </c>
      <c r="CN40">
        <f t="shared" ca="1" si="26"/>
        <v>-895.63800000000003</v>
      </c>
      <c r="CO40">
        <f t="shared" ca="1" si="26"/>
        <v>-905.49599999999987</v>
      </c>
      <c r="CP40">
        <f t="shared" ca="1" si="26"/>
        <v>-916.74</v>
      </c>
      <c r="CQ40">
        <f t="shared" ca="1" si="26"/>
        <v>-925.07399999999996</v>
      </c>
      <c r="CR40">
        <f t="shared" ca="1" si="26"/>
        <v>-935.86199999999997</v>
      </c>
      <c r="CS40">
        <f t="shared" ca="1" si="26"/>
        <v>-949.70399999999995</v>
      </c>
      <c r="CT40">
        <f t="shared" ca="1" si="26"/>
        <v>-964.18200000000002</v>
      </c>
      <c r="CU40">
        <f t="shared" ca="1" si="26"/>
        <v>-979.18799999999999</v>
      </c>
      <c r="CV40">
        <f t="shared" ca="1" si="26"/>
        <v>-995.5920000000001</v>
      </c>
      <c r="CW40">
        <f t="shared" ca="1" si="26"/>
        <v>-1010.55</v>
      </c>
      <c r="CX40">
        <f t="shared" ca="1" si="26"/>
        <v>-1023.6419999999998</v>
      </c>
      <c r="CY40">
        <f t="shared" ca="1" si="26"/>
        <v>-1040.4839999999999</v>
      </c>
      <c r="CZ40">
        <f t="shared" ref="CZ40:EE40" ca="1" si="27">IF(ISERROR(INDIRECT(ADDRESS(ROW(CZ34),COLUMN(CZ34)-7))),"n/a",IF(ISNUMBER(INDIRECT(ADDRESS(ROW(CZ34),COLUMN(CZ34)-7))),$C$5*($D$5*CZ34+$E$5*CY34+$F$5*AVERAGE(CS34:CX34)),"n/a"))</f>
        <v>-1056.51</v>
      </c>
      <c r="DA40">
        <f t="shared" ca="1" si="27"/>
        <v>-1071.1799999999998</v>
      </c>
      <c r="DB40">
        <f t="shared" ca="1" si="27"/>
        <v>-1085.3520000000001</v>
      </c>
      <c r="DC40">
        <f t="shared" ca="1" si="27"/>
        <v>-1102.356</v>
      </c>
      <c r="DD40">
        <f t="shared" ca="1" si="27"/>
        <v>-1121.3399999999999</v>
      </c>
      <c r="DE40">
        <f t="shared" ca="1" si="27"/>
        <v>-1139.04</v>
      </c>
      <c r="DF40">
        <f t="shared" ca="1" si="27"/>
        <v>-1156.8779999999999</v>
      </c>
      <c r="DG40">
        <f t="shared" ca="1" si="27"/>
        <v>-1178.346</v>
      </c>
      <c r="DH40">
        <f t="shared" ca="1" si="27"/>
        <v>-1200.2760000000001</v>
      </c>
      <c r="DI40">
        <f t="shared" ca="1" si="27"/>
        <v>-1222.866</v>
      </c>
      <c r="DJ40">
        <f t="shared" ca="1" si="27"/>
        <v>-1247.076</v>
      </c>
      <c r="DK40">
        <f t="shared" ca="1" si="27"/>
        <v>-1271.6579999999999</v>
      </c>
      <c r="DL40">
        <f t="shared" ca="1" si="27"/>
        <v>-1295.3339999999998</v>
      </c>
      <c r="DM40">
        <f t="shared" ca="1" si="27"/>
        <v>-1319.9280000000001</v>
      </c>
      <c r="DN40">
        <f t="shared" ca="1" si="27"/>
        <v>-1344.624</v>
      </c>
      <c r="DO40">
        <f t="shared" ca="1" si="27"/>
        <v>-1367.9039999999998</v>
      </c>
      <c r="DP40">
        <f t="shared" ca="1" si="27"/>
        <v>-1390.338</v>
      </c>
      <c r="DQ40">
        <f t="shared" ca="1" si="27"/>
        <v>-1413.654</v>
      </c>
      <c r="DR40">
        <f t="shared" ca="1" si="27"/>
        <v>-1439.25</v>
      </c>
      <c r="DS40">
        <f t="shared" ca="1" si="27"/>
        <v>-1469.94</v>
      </c>
      <c r="DT40">
        <f t="shared" ca="1" si="27"/>
        <v>-1498.53</v>
      </c>
      <c r="DU40">
        <f t="shared" ca="1" si="27"/>
        <v>-1523.8019999999999</v>
      </c>
      <c r="DV40">
        <f t="shared" ca="1" si="27"/>
        <v>-1547.328</v>
      </c>
      <c r="DW40">
        <f t="shared" ca="1" si="27"/>
        <v>-1575.2639999999999</v>
      </c>
      <c r="DX40">
        <f t="shared" ca="1" si="27"/>
        <v>-1600.7100000000003</v>
      </c>
      <c r="DY40">
        <f t="shared" ca="1" si="27"/>
        <v>-1595.826</v>
      </c>
      <c r="DZ40">
        <f t="shared" ca="1" si="27"/>
        <v>-1602.816</v>
      </c>
      <c r="EA40">
        <f t="shared" ca="1" si="27"/>
        <v>-1599.4559999999999</v>
      </c>
      <c r="EB40">
        <f t="shared" ca="1" si="27"/>
        <v>-1586.1719999999998</v>
      </c>
      <c r="EC40">
        <f t="shared" ca="1" si="27"/>
        <v>-1581.7679999999998</v>
      </c>
      <c r="ED40">
        <f t="shared" ca="1" si="27"/>
        <v>-1576.2179999999998</v>
      </c>
      <c r="EE40">
        <f t="shared" ca="1" si="27"/>
        <v>-1564.8719999999998</v>
      </c>
      <c r="EF40">
        <f t="shared" ref="EF40:FK40" ca="1" si="28">IF(ISERROR(INDIRECT(ADDRESS(ROW(EF34),COLUMN(EF34)-7))),"n/a",IF(ISNUMBER(INDIRECT(ADDRESS(ROW(EF34),COLUMN(EF34)-7))),$C$5*($D$5*EF34+$E$5*EE34+$F$5*AVERAGE(DY34:ED34)),"n/a"))</f>
        <v>-1555.434</v>
      </c>
      <c r="EG40">
        <f t="shared" ca="1" si="28"/>
        <v>-1553.0879999999997</v>
      </c>
      <c r="EH40">
        <f t="shared" ca="1" si="28"/>
        <v>-1553.1179999999997</v>
      </c>
      <c r="EI40">
        <f t="shared" ca="1" si="28"/>
        <v>-1566.3779999999999</v>
      </c>
      <c r="EJ40">
        <f t="shared" ca="1" si="28"/>
        <v>-1578.972</v>
      </c>
      <c r="EK40">
        <f t="shared" ca="1" si="28"/>
        <v>-1597.29</v>
      </c>
      <c r="EL40">
        <f t="shared" ca="1" si="28"/>
        <v>-1619.328</v>
      </c>
      <c r="EM40">
        <f t="shared" ca="1" si="28"/>
        <v>-1651.26</v>
      </c>
      <c r="EN40">
        <f t="shared" ca="1" si="28"/>
        <v>-1685.4179999999999</v>
      </c>
      <c r="EO40">
        <f t="shared" ca="1" si="28"/>
        <v>-1721.88</v>
      </c>
      <c r="EP40">
        <f t="shared" ca="1" si="28"/>
        <v>-1755.2819999999995</v>
      </c>
      <c r="EQ40">
        <f t="shared" ca="1" si="28"/>
        <v>-1797.6780000000001</v>
      </c>
      <c r="ER40">
        <f t="shared" ca="1" si="28"/>
        <v>-1840.0620000000001</v>
      </c>
      <c r="ES40">
        <f t="shared" ca="1" si="28"/>
        <v>-1874.202</v>
      </c>
      <c r="ET40">
        <f t="shared" ca="1" si="28"/>
        <v>-1910.154</v>
      </c>
      <c r="EU40">
        <f t="shared" ca="1" si="28"/>
        <v>-1950.126</v>
      </c>
      <c r="EV40">
        <f t="shared" ca="1" si="28"/>
        <v>-1987.3979999999999</v>
      </c>
      <c r="EW40">
        <f t="shared" ca="1" si="28"/>
        <v>-2017.6919999999998</v>
      </c>
      <c r="EX40">
        <f t="shared" ca="1" si="28"/>
        <v>-2047.5899999999997</v>
      </c>
      <c r="EY40">
        <f t="shared" ca="1" si="28"/>
        <v>-2072.232</v>
      </c>
      <c r="EZ40">
        <f t="shared" ca="1" si="28"/>
        <v>-2094.2219999999998</v>
      </c>
      <c r="FA40">
        <f t="shared" ca="1" si="28"/>
        <v>-2109.4259999999995</v>
      </c>
      <c r="FB40">
        <f t="shared" ca="1" si="28"/>
        <v>-2110.056</v>
      </c>
      <c r="FC40">
        <f t="shared" ca="1" si="28"/>
        <v>-2072.1840000000002</v>
      </c>
      <c r="FD40">
        <f t="shared" ca="1" si="28"/>
        <v>-2029.7639999999997</v>
      </c>
      <c r="FE40">
        <f t="shared" ca="1" si="28"/>
        <v>-2004.4439999999997</v>
      </c>
      <c r="FF40">
        <f t="shared" ca="1" si="28"/>
        <v>-1982.8139999999996</v>
      </c>
      <c r="FG40">
        <f t="shared" ca="1" si="28"/>
        <v>-1966.4579999999999</v>
      </c>
      <c r="FH40">
        <f t="shared" ca="1" si="28"/>
        <v>-1953.2820000000002</v>
      </c>
      <c r="FI40">
        <f t="shared" ca="1" si="28"/>
        <v>-1945.134</v>
      </c>
      <c r="FJ40">
        <f t="shared" ca="1" si="28"/>
        <v>-1944.1680000000001</v>
      </c>
      <c r="FK40">
        <f t="shared" ca="1" si="28"/>
        <v>-1966.0979999999995</v>
      </c>
      <c r="FL40">
        <f t="shared" ref="FL40:FX40" ca="1" si="29">IF(ISERROR(INDIRECT(ADDRESS(ROW(FL34),COLUMN(FL34)-7))),"n/a",IF(ISNUMBER(INDIRECT(ADDRESS(ROW(FL34),COLUMN(FL34)-7))),$C$5*($D$5*FL34+$E$5*FK34+$F$5*AVERAGE(FE34:FJ34)),"n/a"))</f>
        <v>-1993.4759999999999</v>
      </c>
      <c r="FM40">
        <f t="shared" ca="1" si="29"/>
        <v>-2020.056</v>
      </c>
      <c r="FN40">
        <f t="shared" ca="1" si="29"/>
        <v>-2043.9899999999998</v>
      </c>
      <c r="FO40">
        <f t="shared" ca="1" si="29"/>
        <v>-2066.7600000000002</v>
      </c>
      <c r="FP40">
        <f t="shared" ca="1" si="29"/>
        <v>-2089.2359999999999</v>
      </c>
      <c r="FQ40">
        <f t="shared" ca="1" si="29"/>
        <v>-2108.4960000000001</v>
      </c>
      <c r="FR40">
        <f t="shared" ca="1" si="29"/>
        <v>-2135.3879999999995</v>
      </c>
      <c r="FS40">
        <f t="shared" ca="1" si="29"/>
        <v>-2182.7399999999998</v>
      </c>
      <c r="FT40">
        <f t="shared" ca="1" si="29"/>
        <v>-2228.52</v>
      </c>
      <c r="FU40">
        <f t="shared" ca="1" si="29"/>
        <v>-2261.0099999999998</v>
      </c>
      <c r="FV40">
        <f t="shared" ca="1" si="29"/>
        <v>-2294.0039999999999</v>
      </c>
      <c r="FW40">
        <f t="shared" ca="1" si="29"/>
        <v>-2334.4320000000002</v>
      </c>
      <c r="FX40">
        <f t="shared" ca="1" si="29"/>
        <v>-2374.884</v>
      </c>
      <c r="FY40">
        <f t="shared" ref="FY40" ca="1" si="30">IF(ISERROR(INDIRECT(ADDRESS(ROW(FY34),COLUMN(FY34)-7))),"n/a",IF(ISNUMBER(INDIRECT(ADDRESS(ROW(FY34),COLUMN(FY34)-7))),$C$5*($D$5*FY34+$E$5*FX34+$F$5*AVERAGE(FR34:FW34)),"n/a"))</f>
        <v>-2416.1039999999998</v>
      </c>
      <c r="FZ40">
        <f t="shared" ref="FZ40" ca="1" si="31">IF(ISERROR(INDIRECT(ADDRESS(ROW(FZ34),COLUMN(FZ34)-7))),"n/a",IF(ISNUMBER(INDIRECT(ADDRESS(ROW(FZ34),COLUMN(FZ34)-7))),$C$5*($D$5*FZ34+$E$5*FY34+$F$5*AVERAGE(FS34:FX34)),"n/a"))</f>
        <v>-2457.9780000000001</v>
      </c>
      <c r="GA40">
        <f t="shared" ref="GA40" ca="1" si="32">IF(ISERROR(INDIRECT(ADDRESS(ROW(GA34),COLUMN(GA34)-7))),"n/a",IF(ISNUMBER(INDIRECT(ADDRESS(ROW(GA34),COLUMN(GA34)-7))),$C$5*($D$5*GA34+$E$5*FZ34+$F$5*AVERAGE(FT34:FY34)),"n/a"))</f>
        <v>-2493</v>
      </c>
      <c r="GB40">
        <f t="shared" ref="GB40" ca="1" si="33">IF(ISERROR(INDIRECT(ADDRESS(ROW(GB34),COLUMN(GB34)-7))),"n/a",IF(ISNUMBER(INDIRECT(ADDRESS(ROW(GB34),COLUMN(GB34)-7))),$C$5*($D$5*GB34+$E$5*GA34+$F$5*AVERAGE(FU34:FZ34)),"n/a"))</f>
        <v>-2527.2899999999995</v>
      </c>
      <c r="GC40">
        <f t="shared" ref="GC40" ca="1" si="34">IF(ISERROR(INDIRECT(ADDRESS(ROW(GC34),COLUMN(GC34)-7))),"n/a",IF(ISNUMBER(INDIRECT(ADDRESS(ROW(GC34),COLUMN(GC34)-7))),$C$5*($D$5*GC34+$E$5*GB34+$F$5*AVERAGE(FV34:GA34)),"n/a"))</f>
        <v>-2557.806</v>
      </c>
      <c r="GD40">
        <f t="shared" ref="GD40" ca="1" si="35">IF(ISERROR(INDIRECT(ADDRESS(ROW(GD34),COLUMN(GD34)-7))),"n/a",IF(ISNUMBER(INDIRECT(ADDRESS(ROW(GD34),COLUMN(GD34)-7))),$C$5*($D$5*GD34+$E$5*GC34+$F$5*AVERAGE(FW34:GB34)),"n/a"))</f>
        <v>-2591.6219999999998</v>
      </c>
      <c r="GE40">
        <f t="shared" ref="GE40" ca="1" si="36">IF(ISERROR(INDIRECT(ADDRESS(ROW(GE34),COLUMN(GE34)-7))),"n/a",IF(ISNUMBER(INDIRECT(ADDRESS(ROW(GE34),COLUMN(GE34)-7))),$C$5*($D$5*GE34+$E$5*GD34+$F$5*AVERAGE(FX34:GC34)),"n/a"))</f>
        <v>-2613.402</v>
      </c>
      <c r="GF40">
        <f t="shared" ref="GF40" ca="1" si="37">IF(ISERROR(INDIRECT(ADDRESS(ROW(GF34),COLUMN(GF34)-7))),"n/a",IF(ISNUMBER(INDIRECT(ADDRESS(ROW(GF34),COLUMN(GF34)-7))),$C$5*($D$5*GF34+$E$5*GE34+$F$5*AVERAGE(FY34:GD34)),"n/a"))</f>
        <v>-2634.0360000000001</v>
      </c>
      <c r="GG40">
        <f t="shared" ref="GG40" ca="1" si="38">IF(ISERROR(INDIRECT(ADDRESS(ROW(GG34),COLUMN(GG34)-7))),"n/a",IF(ISNUMBER(INDIRECT(ADDRESS(ROW(GG34),COLUMN(GG34)-7))),$C$5*($D$5*GG34+$E$5*GF34+$F$5*AVERAGE(FZ34:GE34)),"n/a"))</f>
        <v>-2661.8219999999997</v>
      </c>
      <c r="GH40">
        <f t="shared" ref="GH40" ca="1" si="39">IF(ISERROR(INDIRECT(ADDRESS(ROW(GH34),COLUMN(GH34)-7))),"n/a",IF(ISNUMBER(INDIRECT(ADDRESS(ROW(GH34),COLUMN(GH34)-7))),$C$5*($D$5*GH34+$E$5*GG34+$F$5*AVERAGE(GA34:GF34)),"n/a"))</f>
        <v>-2682.1679999999992</v>
      </c>
      <c r="GI40">
        <f t="shared" ref="GI40" ca="1" si="40">IF(ISERROR(INDIRECT(ADDRESS(ROW(GI34),COLUMN(GI34)-7))),"n/a",IF(ISNUMBER(INDIRECT(ADDRESS(ROW(GI34),COLUMN(GI34)-7))),$C$5*($D$5*GI34+$E$5*GH34+$F$5*AVERAGE(GB34:GG34)),"n/a"))</f>
        <v>-2703.3240000000001</v>
      </c>
      <c r="GJ40">
        <f t="shared" ref="GJ40" ca="1" si="41">IF(ISERROR(INDIRECT(ADDRESS(ROW(GJ34),COLUMN(GJ34)-7))),"n/a",IF(ISNUMBER(INDIRECT(ADDRESS(ROW(GJ34),COLUMN(GJ34)-7))),$C$5*($D$5*GJ34+$E$5*GI34+$F$5*AVERAGE(GC34:GH34)),"n/a"))</f>
        <v>-2722.8959999999997</v>
      </c>
      <c r="GK40">
        <f t="shared" ref="GK40" ca="1" si="42">IF(ISERROR(INDIRECT(ADDRESS(ROW(GK34),COLUMN(GK34)-7))),"n/a",IF(ISNUMBER(INDIRECT(ADDRESS(ROW(GK34),COLUMN(GK34)-7))),$C$5*($D$5*GK34+$E$5*GJ34+$F$5*AVERAGE(GD34:GI34)),"n/a"))</f>
        <v>-2745.5819999999994</v>
      </c>
      <c r="GL40">
        <f t="shared" ref="GL40" ca="1" si="43">IF(ISERROR(INDIRECT(ADDRESS(ROW(GL34),COLUMN(GL34)-7))),"n/a",IF(ISNUMBER(INDIRECT(ADDRESS(ROW(GL34),COLUMN(GL34)-7))),$C$5*($D$5*GL34+$E$5*GK34+$F$5*AVERAGE(GE34:GJ34)),"n/a"))</f>
        <v>-2774.5679999999998</v>
      </c>
      <c r="GM40">
        <f t="shared" ref="GM40" ca="1" si="44">IF(ISERROR(INDIRECT(ADDRESS(ROW(GM34),COLUMN(GM34)-7))),"n/a",IF(ISNUMBER(INDIRECT(ADDRESS(ROW(GM34),COLUMN(GM34)-7))),$C$5*($D$5*GM34+$E$5*GL34+$F$5*AVERAGE(GF34:GK34)),"n/a"))</f>
        <v>-2805.1919999999996</v>
      </c>
      <c r="GN40">
        <f t="shared" ref="GN40" ca="1" si="45">IF(ISERROR(INDIRECT(ADDRESS(ROW(GN34),COLUMN(GN34)-7))),"n/a",IF(ISNUMBER(INDIRECT(ADDRESS(ROW(GN34),COLUMN(GN34)-7))),$C$5*($D$5*GN34+$E$5*GM34+$F$5*AVERAGE(GG34:GL34)),"n/a"))</f>
        <v>-2819.4</v>
      </c>
      <c r="GO40" t="e">
        <f t="shared" ref="GO40" ca="1" si="46">IF(ISERROR(INDIRECT(ADDRESS(ROW(GO34),COLUMN(GO34)-7))),"n/a",IF(ISNUMBER(INDIRECT(ADDRESS(ROW(GO34),COLUMN(GO34)-7))),$C$5*($D$5*GO34+$E$5*GN34+$F$5*AVERAGE(GH34:GM34)),"n/a"))</f>
        <v>#N/A</v>
      </c>
      <c r="GP40" t="e">
        <f t="shared" ref="GP40" ca="1" si="47">IF(ISERROR(INDIRECT(ADDRESS(ROW(GP34),COLUMN(GP34)-7))),"n/a",IF(ISNUMBER(INDIRECT(ADDRESS(ROW(GP34),COLUMN(GP34)-7))),$C$5*($D$5*GP34+$E$5*GO34+$F$5*AVERAGE(GI34:GN34)),"n/a"))</f>
        <v>#N/A</v>
      </c>
      <c r="GQ40" t="e">
        <f t="shared" ref="GQ40" ca="1" si="48">IF(ISERROR(INDIRECT(ADDRESS(ROW(GQ34),COLUMN(GQ34)-7))),"n/a",IF(ISNUMBER(INDIRECT(ADDRESS(ROW(GQ34),COLUMN(GQ34)-7))),$C$5*($D$5*GQ34+$E$5*GP34+$F$5*AVERAGE(GJ34:GO34)),"n/a"))</f>
        <v>#N/A</v>
      </c>
      <c r="GR40" t="e">
        <f t="shared" ref="GR40" ca="1" si="49">IF(ISERROR(INDIRECT(ADDRESS(ROW(GR34),COLUMN(GR34)-7))),"n/a",IF(ISNUMBER(INDIRECT(ADDRESS(ROW(GR34),COLUMN(GR34)-7))),$C$5*($D$5*GR34+$E$5*GQ34+$F$5*AVERAGE(GK34:GP34)),"n/a"))</f>
        <v>#N/A</v>
      </c>
      <c r="GS40" t="e">
        <f t="shared" ref="GS40" ca="1" si="50">IF(ISERROR(INDIRECT(ADDRESS(ROW(GS34),COLUMN(GS34)-7))),"n/a",IF(ISNUMBER(INDIRECT(ADDRESS(ROW(GS34),COLUMN(GS34)-7))),$C$5*($D$5*GS34+$E$5*GR34+$F$5*AVERAGE(GL34:GQ34)),"n/a"))</f>
        <v>#N/A</v>
      </c>
      <c r="GT40" t="e">
        <f t="shared" ref="GT40" ca="1" si="51">IF(ISERROR(INDIRECT(ADDRESS(ROW(GT34),COLUMN(GT34)-7))),"n/a",IF(ISNUMBER(INDIRECT(ADDRESS(ROW(GT34),COLUMN(GT34)-7))),$C$5*($D$5*GT34+$E$5*GS34+$F$5*AVERAGE(GM34:GR34)),"n/a"))</f>
        <v>#N/A</v>
      </c>
      <c r="GU40" t="e">
        <f t="shared" ref="GU40" ca="1" si="52">IF(ISERROR(INDIRECT(ADDRESS(ROW(GU34),COLUMN(GU34)-7))),"n/a",IF(ISNUMBER(INDIRECT(ADDRESS(ROW(GU34),COLUMN(GU34)-7))),$C$5*($D$5*GU34+$E$5*GT34+$F$5*AVERAGE(GN34:GS34)),"n/a"))</f>
        <v>#N/A</v>
      </c>
      <c r="GV40" t="str">
        <f t="shared" ref="GV40" ca="1" si="53">IF(ISERROR(INDIRECT(ADDRESS(ROW(GV34),COLUMN(GV34)-7))),"n/a",IF(ISNUMBER(INDIRECT(ADDRESS(ROW(GV34),COLUMN(GV34)-7))),$C$5*($D$5*GV34+$E$5*GU34+$F$5*AVERAGE(GO34:GT34)),"n/a"))</f>
        <v>n/a</v>
      </c>
    </row>
    <row r="41" spans="1:204" x14ac:dyDescent="0.25">
      <c r="A41" s="7" t="s">
        <v>234</v>
      </c>
      <c r="B41" t="s">
        <v>236</v>
      </c>
      <c r="C41" t="str">
        <f ca="1">IF(ISERROR(INDIRECT(ADDRESS(ROW(C35),COLUMN(C35)-11))),"n/a",IF(ISNUMBER(INDIRECT(ADDRESS(ROW(C35),COLUMN(C35)-11))),Calculations!$C$6*AVERAGE(#REF!),"n/a"))</f>
        <v>n/a</v>
      </c>
      <c r="D41" t="str">
        <f ca="1">IF(ISERROR(INDIRECT(ADDRESS(ROW(D35),COLUMN(D35)-11))),"n/a",IF(ISNUMBER(INDIRECT(ADDRESS(ROW(D35),COLUMN(D35)-11))),Calculations!$C$6*AVERAGE(#REF!),"n/a"))</f>
        <v>n/a</v>
      </c>
      <c r="E41" t="str">
        <f ca="1">IF(ISERROR(INDIRECT(ADDRESS(ROW(E35),COLUMN(E35)-11))),"n/a",IF(ISNUMBER(INDIRECT(ADDRESS(ROW(E35),COLUMN(E35)-11))),Calculations!$C$6*AVERAGE(#REF!),"n/a"))</f>
        <v>n/a</v>
      </c>
      <c r="F41" t="str">
        <f ca="1">IF(ISERROR(INDIRECT(ADDRESS(ROW(F35),COLUMN(F35)-11))),"n/a",IF(ISNUMBER(INDIRECT(ADDRESS(ROW(F35),COLUMN(F35)-11))),Calculations!$C$6*AVERAGE(#REF!),"n/a"))</f>
        <v>n/a</v>
      </c>
      <c r="G41" t="str">
        <f ca="1">IF(ISERROR(INDIRECT(ADDRESS(ROW(G35),COLUMN(G35)-11))),"n/a",IF(ISNUMBER(INDIRECT(ADDRESS(ROW(G35),COLUMN(G35)-11))),Calculations!$C$6*AVERAGE(#REF!),"n/a"))</f>
        <v>n/a</v>
      </c>
      <c r="H41" t="str">
        <f ca="1">IF(ISERROR(INDIRECT(ADDRESS(ROW(H35),COLUMN(H35)-11))),"n/a",IF(ISNUMBER(INDIRECT(ADDRESS(ROW(H35),COLUMN(H35)-11))),Calculations!$C$6*AVERAGE(#REF!),"n/a"))</f>
        <v>n/a</v>
      </c>
      <c r="I41" t="str">
        <f ca="1">IF(ISERROR(INDIRECT(ADDRESS(ROW(I35),COLUMN(I35)-11))),"n/a",IF(ISNUMBER(INDIRECT(ADDRESS(ROW(I35),COLUMN(I35)-11))),Calculations!$C$6*AVERAGE(#REF!),"n/a"))</f>
        <v>n/a</v>
      </c>
      <c r="J41" t="str">
        <f ca="1">IF(ISERROR(INDIRECT(ADDRESS(ROW(J35),COLUMN(J35)-11))),"n/a",IF(ISNUMBER(INDIRECT(ADDRESS(ROW(J35),COLUMN(J35)-11))),Calculations!$C$6*AVERAGE(#REF!),"n/a"))</f>
        <v>n/a</v>
      </c>
      <c r="K41" t="str">
        <f ca="1">IF(ISERROR(INDIRECT(ADDRESS(ROW(K35),COLUMN(K35)-11))),"n/a",IF(ISNUMBER(INDIRECT(ADDRESS(ROW(K35),COLUMN(K35)-11))),Calculations!$C$6*AVERAGE(#REF!),"n/a"))</f>
        <v>n/a</v>
      </c>
      <c r="L41" t="str">
        <f ca="1">IF(ISERROR(INDIRECT(ADDRESS(ROW(L35),COLUMN(L35)-11))),"n/a",IF(ISNUMBER(INDIRECT(ADDRESS(ROW(L35),COLUMN(L35)-11))),Calculations!$C$6*AVERAGE(A35:L35),"n/a"))</f>
        <v>n/a</v>
      </c>
      <c r="M41" t="str">
        <f ca="1">IF(ISERROR(INDIRECT(ADDRESS(ROW(M35),COLUMN(M35)-11))),"n/a",IF(ISNUMBER(INDIRECT(ADDRESS(ROW(M35),COLUMN(M35)-11))),Calculations!$C$6*AVERAGE(B35:M35),"n/a"))</f>
        <v>n/a</v>
      </c>
      <c r="N41">
        <f ca="1">IF(ISERROR(INDIRECT(ADDRESS(ROW(N35),COLUMN(N35)-11))),"n/a",IF(ISNUMBER(INDIRECT(ADDRESS(ROW(N35),COLUMN(N35)-11))),Calculations!$C$6*AVERAGE(C35:N35),"n/a"))</f>
        <v>-13.850000000000001</v>
      </c>
      <c r="O41">
        <f ca="1">IF(ISERROR(INDIRECT(ADDRESS(ROW(O35),COLUMN(O35)-11))),"n/a",IF(ISNUMBER(INDIRECT(ADDRESS(ROW(O35),COLUMN(O35)-11))),Calculations!$C$6*AVERAGE(D35:O35),"n/a"))</f>
        <v>-14.336666666666671</v>
      </c>
      <c r="P41">
        <f ca="1">IF(ISERROR(INDIRECT(ADDRESS(ROW(P35),COLUMN(P35)-11))),"n/a",IF(ISNUMBER(INDIRECT(ADDRESS(ROW(P35),COLUMN(P35)-11))),Calculations!$C$6*AVERAGE(E35:P35),"n/a"))</f>
        <v>-14.823333333333332</v>
      </c>
      <c r="Q41">
        <f ca="1">IF(ISERROR(INDIRECT(ADDRESS(ROW(Q35),COLUMN(Q35)-11))),"n/a",IF(ISNUMBER(INDIRECT(ADDRESS(ROW(Q35),COLUMN(Q35)-11))),Calculations!$C$6*AVERAGE(F35:Q35),"n/a"))</f>
        <v>-15.216666666666667</v>
      </c>
      <c r="R41">
        <f ca="1">IF(ISERROR(INDIRECT(ADDRESS(ROW(R35),COLUMN(R35)-11))),"n/a",IF(ISNUMBER(INDIRECT(ADDRESS(ROW(R35),COLUMN(R35)-11))),Calculations!$C$6*AVERAGE(G35:R35),"n/a"))</f>
        <v>-15.726666666666668</v>
      </c>
      <c r="S41">
        <f ca="1">IF(ISERROR(INDIRECT(ADDRESS(ROW(S35),COLUMN(S35)-11))),"n/a",IF(ISNUMBER(INDIRECT(ADDRESS(ROW(S35),COLUMN(S35)-11))),Calculations!$C$6*AVERAGE(H35:S35),"n/a"))</f>
        <v>-16.05</v>
      </c>
      <c r="T41">
        <f ca="1">IF(ISERROR(INDIRECT(ADDRESS(ROW(T35),COLUMN(T35)-11))),"n/a",IF(ISNUMBER(INDIRECT(ADDRESS(ROW(T35),COLUMN(T35)-11))),Calculations!$C$6*AVERAGE(I35:T35),"n/a"))</f>
        <v>-16.419999999999998</v>
      </c>
      <c r="U41">
        <f ca="1">IF(ISERROR(INDIRECT(ADDRESS(ROW(U35),COLUMN(U35)-11))),"n/a",IF(ISNUMBER(INDIRECT(ADDRESS(ROW(U35),COLUMN(U35)-11))),Calculations!$C$6*AVERAGE(J35:U35),"n/a"))</f>
        <v>-16.976666666666667</v>
      </c>
      <c r="V41">
        <f ca="1">IF(ISERROR(INDIRECT(ADDRESS(ROW(V35),COLUMN(V35)-11))),"n/a",IF(ISNUMBER(INDIRECT(ADDRESS(ROW(V35),COLUMN(V35)-11))),Calculations!$C$6*AVERAGE(K35:V35),"n/a"))</f>
        <v>-17.309999999999999</v>
      </c>
      <c r="W41">
        <f ca="1">IF(ISERROR(INDIRECT(ADDRESS(ROW(W35),COLUMN(W35)-11))),"n/a",IF(ISNUMBER(INDIRECT(ADDRESS(ROW(W35),COLUMN(W35)-11))),Calculations!$C$6*AVERAGE(L35:W35),"n/a"))</f>
        <v>-17.33666666666667</v>
      </c>
      <c r="X41">
        <f ca="1">IF(ISERROR(INDIRECT(ADDRESS(ROW(X35),COLUMN(X35)-11))),"n/a",IF(ISNUMBER(INDIRECT(ADDRESS(ROW(X35),COLUMN(X35)-11))),Calculations!$C$6*AVERAGE(M35:X35),"n/a"))</f>
        <v>-17.46</v>
      </c>
      <c r="Y41">
        <f ca="1">IF(ISERROR(INDIRECT(ADDRESS(ROW(Y35),COLUMN(Y35)-11))),"n/a",IF(ISNUMBER(INDIRECT(ADDRESS(ROW(Y35),COLUMN(Y35)-11))),Calculations!$C$6*AVERAGE(N35:Y35),"n/a"))</f>
        <v>-17.893333333333331</v>
      </c>
      <c r="Z41">
        <f ca="1">IF(ISERROR(INDIRECT(ADDRESS(ROW(Z35),COLUMN(Z35)-11))),"n/a",IF(ISNUMBER(INDIRECT(ADDRESS(ROW(Z35),COLUMN(Z35)-11))),Calculations!$C$6*AVERAGE(O35:Z35),"n/a"))</f>
        <v>-18.223333333333336</v>
      </c>
      <c r="AA41">
        <f ca="1">IF(ISERROR(INDIRECT(ADDRESS(ROW(AA35),COLUMN(AA35)-11))),"n/a",IF(ISNUMBER(INDIRECT(ADDRESS(ROW(AA35),COLUMN(AA35)-11))),Calculations!$C$6*AVERAGE(P35:AA35),"n/a"))</f>
        <v>-18.696666666666669</v>
      </c>
      <c r="AB41">
        <f ca="1">IF(ISERROR(INDIRECT(ADDRESS(ROW(AB35),COLUMN(AB35)-11))),"n/a",IF(ISNUMBER(INDIRECT(ADDRESS(ROW(AB35),COLUMN(AB35)-11))),Calculations!$C$6*AVERAGE(Q35:AB35),"n/a"))</f>
        <v>-19.136666666666667</v>
      </c>
      <c r="AC41">
        <f ca="1">IF(ISERROR(INDIRECT(ADDRESS(ROW(AC35),COLUMN(AC35)-11))),"n/a",IF(ISNUMBER(INDIRECT(ADDRESS(ROW(AC35),COLUMN(AC35)-11))),Calculations!$C$6*AVERAGE(R35:AC35),"n/a"))</f>
        <v>-19.626666666666669</v>
      </c>
      <c r="AD41">
        <f ca="1">IF(ISERROR(INDIRECT(ADDRESS(ROW(AD35),COLUMN(AD35)-11))),"n/a",IF(ISNUMBER(INDIRECT(ADDRESS(ROW(AD35),COLUMN(AD35)-11))),Calculations!$C$6*AVERAGE(S35:AD35),"n/a"))</f>
        <v>-20.010000000000005</v>
      </c>
      <c r="AE41">
        <f ca="1">IF(ISERROR(INDIRECT(ADDRESS(ROW(AE35),COLUMN(AE35)-11))),"n/a",IF(ISNUMBER(INDIRECT(ADDRESS(ROW(AE35),COLUMN(AE35)-11))),Calculations!$C$6*AVERAGE(T35:AE35),"n/a"))</f>
        <v>-20.603333333333335</v>
      </c>
      <c r="AF41">
        <f ca="1">IF(ISERROR(INDIRECT(ADDRESS(ROW(AF35),COLUMN(AF35)-11))),"n/a",IF(ISNUMBER(INDIRECT(ADDRESS(ROW(AF35),COLUMN(AF35)-11))),Calculations!$C$6*AVERAGE(U35:AF35),"n/a"))</f>
        <v>-21.310000000000002</v>
      </c>
      <c r="AG41">
        <f ca="1">IF(ISERROR(INDIRECT(ADDRESS(ROW(AG35),COLUMN(AG35)-11))),"n/a",IF(ISNUMBER(INDIRECT(ADDRESS(ROW(AG35),COLUMN(AG35)-11))),Calculations!$C$6*AVERAGE(V35:AG35),"n/a"))</f>
        <v>-21.94</v>
      </c>
      <c r="AH41">
        <f ca="1">IF(ISERROR(INDIRECT(ADDRESS(ROW(AH35),COLUMN(AH35)-11))),"n/a",IF(ISNUMBER(INDIRECT(ADDRESS(ROW(AH35),COLUMN(AH35)-11))),Calculations!$C$6*AVERAGE(W35:AH35),"n/a"))</f>
        <v>-22.793333333333337</v>
      </c>
      <c r="AI41">
        <f ca="1">IF(ISERROR(INDIRECT(ADDRESS(ROW(AI35),COLUMN(AI35)-11))),"n/a",IF(ISNUMBER(INDIRECT(ADDRESS(ROW(AI35),COLUMN(AI35)-11))),Calculations!$C$6*AVERAGE(X35:AI35),"n/a"))</f>
        <v>-23.706666666666663</v>
      </c>
      <c r="AJ41">
        <f ca="1">IF(ISERROR(INDIRECT(ADDRESS(ROW(AJ35),COLUMN(AJ35)-11))),"n/a",IF(ISNUMBER(INDIRECT(ADDRESS(ROW(AJ35),COLUMN(AJ35)-11))),Calculations!$C$6*AVERAGE(Y35:AJ35),"n/a"))</f>
        <v>-24.966666666666669</v>
      </c>
      <c r="AK41">
        <f ca="1">IF(ISERROR(INDIRECT(ADDRESS(ROW(AK35),COLUMN(AK35)-11))),"n/a",IF(ISNUMBER(INDIRECT(ADDRESS(ROW(AK35),COLUMN(AK35)-11))),Calculations!$C$6*AVERAGE(Z35:AK35),"n/a"))</f>
        <v>-25.893333333333334</v>
      </c>
      <c r="AL41">
        <f ca="1">IF(ISERROR(INDIRECT(ADDRESS(ROW(AL35),COLUMN(AL35)-11))),"n/a",IF(ISNUMBER(INDIRECT(ADDRESS(ROW(AL35),COLUMN(AL35)-11))),Calculations!$C$6*AVERAGE(AA35:AL35),"n/a"))</f>
        <v>-26.926666666666666</v>
      </c>
      <c r="AM41">
        <f ca="1">IF(ISERROR(INDIRECT(ADDRESS(ROW(AM35),COLUMN(AM35)-11))),"n/a",IF(ISNUMBER(INDIRECT(ADDRESS(ROW(AM35),COLUMN(AM35)-11))),Calculations!$C$6*AVERAGE(AB35:AM35),"n/a"))</f>
        <v>-27.62</v>
      </c>
      <c r="AN41">
        <f ca="1">IF(ISERROR(INDIRECT(ADDRESS(ROW(AN35),COLUMN(AN35)-11))),"n/a",IF(ISNUMBER(INDIRECT(ADDRESS(ROW(AN35),COLUMN(AN35)-11))),Calculations!$C$6*AVERAGE(AC35:AN35),"n/a"))</f>
        <v>-28.343333333333334</v>
      </c>
      <c r="AO41">
        <f ca="1">IF(ISERROR(INDIRECT(ADDRESS(ROW(AO35),COLUMN(AO35)-11))),"n/a",IF(ISNUMBER(INDIRECT(ADDRESS(ROW(AO35),COLUMN(AO35)-11))),Calculations!$C$6*AVERAGE(AD35:AO35),"n/a"))</f>
        <v>-29.033333333333331</v>
      </c>
      <c r="AP41">
        <f ca="1">IF(ISERROR(INDIRECT(ADDRESS(ROW(AP35),COLUMN(AP35)-11))),"n/a",IF(ISNUMBER(INDIRECT(ADDRESS(ROW(AP35),COLUMN(AP35)-11))),Calculations!$C$6*AVERAGE(AE35:AP35),"n/a"))</f>
        <v>-29.639999999999993</v>
      </c>
      <c r="AQ41">
        <f ca="1">IF(ISERROR(INDIRECT(ADDRESS(ROW(AQ35),COLUMN(AQ35)-11))),"n/a",IF(ISNUMBER(INDIRECT(ADDRESS(ROW(AQ35),COLUMN(AQ35)-11))),Calculations!$C$6*AVERAGE(AF35:AQ35),"n/a"))</f>
        <v>-30.36</v>
      </c>
      <c r="AR41">
        <f ca="1">IF(ISERROR(INDIRECT(ADDRESS(ROW(AR35),COLUMN(AR35)-11))),"n/a",IF(ISNUMBER(INDIRECT(ADDRESS(ROW(AR35),COLUMN(AR35)-11))),Calculations!$C$6*AVERAGE(AG35:AR35),"n/a"))</f>
        <v>-30.209999999999997</v>
      </c>
      <c r="AS41">
        <f ca="1">IF(ISERROR(INDIRECT(ADDRESS(ROW(AS35),COLUMN(AS35)-11))),"n/a",IF(ISNUMBER(INDIRECT(ADDRESS(ROW(AS35),COLUMN(AS35)-11))),Calculations!$C$6*AVERAGE(AH35:AS35),"n/a"))</f>
        <v>-30.216666666666665</v>
      </c>
      <c r="AT41">
        <f ca="1">IF(ISERROR(INDIRECT(ADDRESS(ROW(AT35),COLUMN(AT35)-11))),"n/a",IF(ISNUMBER(INDIRECT(ADDRESS(ROW(AT35),COLUMN(AT35)-11))),Calculations!$C$6*AVERAGE(AI35:AT35),"n/a"))</f>
        <v>-30.436666666666664</v>
      </c>
      <c r="AU41">
        <f ca="1">IF(ISERROR(INDIRECT(ADDRESS(ROW(AU35),COLUMN(AU35)-11))),"n/a",IF(ISNUMBER(INDIRECT(ADDRESS(ROW(AU35),COLUMN(AU35)-11))),Calculations!$C$6*AVERAGE(AJ35:AU35),"n/a"))</f>
        <v>-30.779999999999998</v>
      </c>
      <c r="AV41">
        <f ca="1">IF(ISERROR(INDIRECT(ADDRESS(ROW(AV35),COLUMN(AV35)-11))),"n/a",IF(ISNUMBER(INDIRECT(ADDRESS(ROW(AV35),COLUMN(AV35)-11))),Calculations!$C$6*AVERAGE(AK35:AV35),"n/a"))</f>
        <v>-30.353333333333332</v>
      </c>
      <c r="AW41">
        <f ca="1">IF(ISERROR(INDIRECT(ADDRESS(ROW(AW35),COLUMN(AW35)-11))),"n/a",IF(ISNUMBER(INDIRECT(ADDRESS(ROW(AW35),COLUMN(AW35)-11))),Calculations!$C$6*AVERAGE(AL35:AW35),"n/a"))</f>
        <v>-29.996666666666659</v>
      </c>
      <c r="AX41">
        <f ca="1">IF(ISERROR(INDIRECT(ADDRESS(ROW(AX35),COLUMN(AX35)-11))),"n/a",IF(ISNUMBER(INDIRECT(ADDRESS(ROW(AX35),COLUMN(AX35)-11))),Calculations!$C$6*AVERAGE(AM35:AX35),"n/a"))</f>
        <v>-29.183333333333334</v>
      </c>
      <c r="AY41">
        <f ca="1">IF(ISERROR(INDIRECT(ADDRESS(ROW(AY35),COLUMN(AY35)-11))),"n/a",IF(ISNUMBER(INDIRECT(ADDRESS(ROW(AY35),COLUMN(AY35)-11))),Calculations!$C$6*AVERAGE(AN35:AY35),"n/a"))</f>
        <v>-28.09333333333333</v>
      </c>
      <c r="AZ41">
        <f ca="1">IF(ISERROR(INDIRECT(ADDRESS(ROW(AZ35),COLUMN(AZ35)-11))),"n/a",IF(ISNUMBER(INDIRECT(ADDRESS(ROW(AZ35),COLUMN(AZ35)-11))),Calculations!$C$6*AVERAGE(AO35:AZ35),"n/a"))</f>
        <v>-27.050000000000008</v>
      </c>
      <c r="BA41">
        <f ca="1">IF(ISERROR(INDIRECT(ADDRESS(ROW(BA35),COLUMN(BA35)-11))),"n/a",IF(ISNUMBER(INDIRECT(ADDRESS(ROW(BA35),COLUMN(BA35)-11))),Calculations!$C$6*AVERAGE(AP35:BA35),"n/a"))</f>
        <v>-26.080000000000002</v>
      </c>
      <c r="BB41">
        <f ca="1">IF(ISERROR(INDIRECT(ADDRESS(ROW(BB35),COLUMN(BB35)-11))),"n/a",IF(ISNUMBER(INDIRECT(ADDRESS(ROW(BB35),COLUMN(BB35)-11))),Calculations!$C$6*AVERAGE(AQ35:BB35),"n/a"))</f>
        <v>-25.073333333333338</v>
      </c>
      <c r="BC41">
        <f ca="1">IF(ISERROR(INDIRECT(ADDRESS(ROW(BC35),COLUMN(BC35)-11))),"n/a",IF(ISNUMBER(INDIRECT(ADDRESS(ROW(BC35),COLUMN(BC35)-11))),Calculations!$C$6*AVERAGE(AR35:BC35),"n/a"))</f>
        <v>-23.873333333333335</v>
      </c>
      <c r="BD41">
        <f ca="1">IF(ISERROR(INDIRECT(ADDRESS(ROW(BD35),COLUMN(BD35)-11))),"n/a",IF(ISNUMBER(INDIRECT(ADDRESS(ROW(BD35),COLUMN(BD35)-11))),Calculations!$C$6*AVERAGE(AS35:BD35),"n/a"))</f>
        <v>-23.85</v>
      </c>
      <c r="BE41">
        <f ca="1">IF(ISERROR(INDIRECT(ADDRESS(ROW(BE35),COLUMN(BE35)-11))),"n/a",IF(ISNUMBER(INDIRECT(ADDRESS(ROW(BE35),COLUMN(BE35)-11))),Calculations!$C$6*AVERAGE(AT35:BE35),"n/a"))</f>
        <v>-23.876666666666669</v>
      </c>
      <c r="BF41">
        <f ca="1">IF(ISERROR(INDIRECT(ADDRESS(ROW(BF35),COLUMN(BF35)-11))),"n/a",IF(ISNUMBER(INDIRECT(ADDRESS(ROW(BF35),COLUMN(BF35)-11))),Calculations!$C$6*AVERAGE(AU35:BF35),"n/a"))</f>
        <v>-23.733333333333338</v>
      </c>
      <c r="BG41">
        <f ca="1">IF(ISERROR(INDIRECT(ADDRESS(ROW(BG35),COLUMN(BG35)-11))),"n/a",IF(ISNUMBER(INDIRECT(ADDRESS(ROW(BG35),COLUMN(BG35)-11))),Calculations!$C$6*AVERAGE(AV35:BG35),"n/a"))</f>
        <v>-24.053333333333335</v>
      </c>
      <c r="BH41">
        <f ca="1">IF(ISERROR(INDIRECT(ADDRESS(ROW(BH35),COLUMN(BH35)-11))),"n/a",IF(ISNUMBER(INDIRECT(ADDRESS(ROW(BH35),COLUMN(BH35)-11))),Calculations!$C$6*AVERAGE(AW35:BH35),"n/a"))</f>
        <v>-24.650000000000002</v>
      </c>
      <c r="BI41">
        <f ca="1">IF(ISERROR(INDIRECT(ADDRESS(ROW(BI35),COLUMN(BI35)-11))),"n/a",IF(ISNUMBER(INDIRECT(ADDRESS(ROW(BI35),COLUMN(BI35)-11))),Calculations!$C$6*AVERAGE(AX35:BI35),"n/a"))</f>
        <v>-24.74666666666667</v>
      </c>
      <c r="BJ41">
        <f ca="1">IF(ISERROR(INDIRECT(ADDRESS(ROW(BJ35),COLUMN(BJ35)-11))),"n/a",IF(ISNUMBER(INDIRECT(ADDRESS(ROW(BJ35),COLUMN(BJ35)-11))),Calculations!$C$6*AVERAGE(AY35:BJ35),"n/a"))</f>
        <v>-25.186666666666667</v>
      </c>
      <c r="BK41">
        <f ca="1">IF(ISERROR(INDIRECT(ADDRESS(ROW(BK35),COLUMN(BK35)-11))),"n/a",IF(ISNUMBER(INDIRECT(ADDRESS(ROW(BK35),COLUMN(BK35)-11))),Calculations!$C$6*AVERAGE(AZ35:BK35),"n/a"))</f>
        <v>-26.190000000000005</v>
      </c>
      <c r="BL41">
        <f ca="1">IF(ISERROR(INDIRECT(ADDRESS(ROW(BL35),COLUMN(BL35)-11))),"n/a",IF(ISNUMBER(INDIRECT(ADDRESS(ROW(BL35),COLUMN(BL35)-11))),Calculations!$C$6*AVERAGE(BA35:BL35),"n/a"))</f>
        <v>-27.08666666666667</v>
      </c>
      <c r="BM41">
        <f ca="1">IF(ISERROR(INDIRECT(ADDRESS(ROW(BM35),COLUMN(BM35)-11))),"n/a",IF(ISNUMBER(INDIRECT(ADDRESS(ROW(BM35),COLUMN(BM35)-11))),Calculations!$C$6*AVERAGE(BB35:BM35),"n/a"))</f>
        <v>-28.153333333333336</v>
      </c>
      <c r="BN41">
        <f ca="1">IF(ISERROR(INDIRECT(ADDRESS(ROW(BN35),COLUMN(BN35)-11))),"n/a",IF(ISNUMBER(INDIRECT(ADDRESS(ROW(BN35),COLUMN(BN35)-11))),Calculations!$C$6*AVERAGE(BC35:BN35),"n/a"))</f>
        <v>-29.3</v>
      </c>
      <c r="BO41">
        <f ca="1">IF(ISERROR(INDIRECT(ADDRESS(ROW(BO35),COLUMN(BO35)-11))),"n/a",IF(ISNUMBER(INDIRECT(ADDRESS(ROW(BO35),COLUMN(BO35)-11))),Calculations!$C$6*AVERAGE(BD35:BO35),"n/a"))</f>
        <v>-30.543333333333337</v>
      </c>
      <c r="BP41">
        <f ca="1">IF(ISERROR(INDIRECT(ADDRESS(ROW(BP35),COLUMN(BP35)-11))),"n/a",IF(ISNUMBER(INDIRECT(ADDRESS(ROW(BP35),COLUMN(BP35)-11))),Calculations!$C$6*AVERAGE(BE35:BP35),"n/a"))</f>
        <v>-31.330000000000002</v>
      </c>
      <c r="BQ41">
        <f ca="1">IF(ISERROR(INDIRECT(ADDRESS(ROW(BQ35),COLUMN(BQ35)-11))),"n/a",IF(ISNUMBER(INDIRECT(ADDRESS(ROW(BQ35),COLUMN(BQ35)-11))),Calculations!$C$6*AVERAGE(BF35:BQ35),"n/a"))</f>
        <v>-31.87</v>
      </c>
      <c r="BR41">
        <f ca="1">IF(ISERROR(INDIRECT(ADDRESS(ROW(BR35),COLUMN(BR35)-11))),"n/a",IF(ISNUMBER(INDIRECT(ADDRESS(ROW(BR35),COLUMN(BR35)-11))),Calculations!$C$6*AVERAGE(BG35:BR35),"n/a"))</f>
        <v>-32.723333333333329</v>
      </c>
      <c r="BS41">
        <f ca="1">IF(ISERROR(INDIRECT(ADDRESS(ROW(BS35),COLUMN(BS35)-11))),"n/a",IF(ISNUMBER(INDIRECT(ADDRESS(ROW(BS35),COLUMN(BS35)-11))),Calculations!$C$6*AVERAGE(BH35:BS35),"n/a"))</f>
        <v>-33.18333333333333</v>
      </c>
      <c r="BT41">
        <f ca="1">IF(ISERROR(INDIRECT(ADDRESS(ROW(BT35),COLUMN(BT35)-11))),"n/a",IF(ISNUMBER(INDIRECT(ADDRESS(ROW(BT35),COLUMN(BT35)-11))),Calculations!$C$6*AVERAGE(BI35:BT35),"n/a"))</f>
        <v>-34.119999999999997</v>
      </c>
      <c r="BU41">
        <f ca="1">IF(ISERROR(INDIRECT(ADDRESS(ROW(BU35),COLUMN(BU35)-11))),"n/a",IF(ISNUMBER(INDIRECT(ADDRESS(ROW(BU35),COLUMN(BU35)-11))),Calculations!$C$6*AVERAGE(BJ35:BU35),"n/a"))</f>
        <v>-35.616666666666667</v>
      </c>
      <c r="BV41">
        <f ca="1">IF(ISERROR(INDIRECT(ADDRESS(ROW(BV35),COLUMN(BV35)-11))),"n/a",IF(ISNUMBER(INDIRECT(ADDRESS(ROW(BV35),COLUMN(BV35)-11))),Calculations!$C$6*AVERAGE(BK35:BV35),"n/a"))</f>
        <v>-36.903333333333329</v>
      </c>
      <c r="BW41">
        <f ca="1">IF(ISERROR(INDIRECT(ADDRESS(ROW(BW35),COLUMN(BW35)-11))),"n/a",IF(ISNUMBER(INDIRECT(ADDRESS(ROW(BW35),COLUMN(BW35)-11))),Calculations!$C$6*AVERAGE(BL35:BW35),"n/a"))</f>
        <v>-37.913333333333341</v>
      </c>
      <c r="BX41">
        <f ca="1">IF(ISERROR(INDIRECT(ADDRESS(ROW(BX35),COLUMN(BX35)-11))),"n/a",IF(ISNUMBER(INDIRECT(ADDRESS(ROW(BX35),COLUMN(BX35)-11))),Calculations!$C$6*AVERAGE(BM35:BX35),"n/a"))</f>
        <v>-39.226666666666667</v>
      </c>
      <c r="BY41">
        <f ca="1">IF(ISERROR(INDIRECT(ADDRESS(ROW(BY35),COLUMN(BY35)-11))),"n/a",IF(ISNUMBER(INDIRECT(ADDRESS(ROW(BY35),COLUMN(BY35)-11))),Calculations!$C$6*AVERAGE(BN35:BY35),"n/a"))</f>
        <v>-40.67</v>
      </c>
      <c r="BZ41">
        <f ca="1">IF(ISERROR(INDIRECT(ADDRESS(ROW(BZ35),COLUMN(BZ35)-11))),"n/a",IF(ISNUMBER(INDIRECT(ADDRESS(ROW(BZ35),COLUMN(BZ35)-11))),Calculations!$C$6*AVERAGE(BO35:BZ35),"n/a"))</f>
        <v>-42.379999999999995</v>
      </c>
      <c r="CA41">
        <f ca="1">IF(ISERROR(INDIRECT(ADDRESS(ROW(CA35),COLUMN(CA35)-11))),"n/a",IF(ISNUMBER(INDIRECT(ADDRESS(ROW(CA35),COLUMN(CA35)-11))),Calculations!$C$6*AVERAGE(BP35:CA35),"n/a"))</f>
        <v>-43.989999999999995</v>
      </c>
      <c r="CB41">
        <f ca="1">IF(ISERROR(INDIRECT(ADDRESS(ROW(CB35),COLUMN(CB35)-11))),"n/a",IF(ISNUMBER(INDIRECT(ADDRESS(ROW(CB35),COLUMN(CB35)-11))),Calculations!$C$6*AVERAGE(BQ35:CB35),"n/a"))</f>
        <v>-45.093333333333341</v>
      </c>
      <c r="CC41">
        <f ca="1">IF(ISERROR(INDIRECT(ADDRESS(ROW(CC35),COLUMN(CC35)-11))),"n/a",IF(ISNUMBER(INDIRECT(ADDRESS(ROW(CC35),COLUMN(CC35)-11))),Calculations!$C$6*AVERAGE(BR35:CC35),"n/a"))</f>
        <v>-46.010000000000012</v>
      </c>
      <c r="CD41">
        <f ca="1">IF(ISERROR(INDIRECT(ADDRESS(ROW(CD35),COLUMN(CD35)-11))),"n/a",IF(ISNUMBER(INDIRECT(ADDRESS(ROW(CD35),COLUMN(CD35)-11))),Calculations!$C$6*AVERAGE(BS35:CD35),"n/a"))</f>
        <v>-46.526666666666671</v>
      </c>
      <c r="CE41">
        <f ca="1">IF(ISERROR(INDIRECT(ADDRESS(ROW(CE35),COLUMN(CE35)-11))),"n/a",IF(ISNUMBER(INDIRECT(ADDRESS(ROW(CE35),COLUMN(CE35)-11))),Calculations!$C$6*AVERAGE(BT35:CE35),"n/a"))</f>
        <v>-46.983333333333348</v>
      </c>
      <c r="CF41">
        <f ca="1">IF(ISERROR(INDIRECT(ADDRESS(ROW(CF35),COLUMN(CF35)-11))),"n/a",IF(ISNUMBER(INDIRECT(ADDRESS(ROW(CF35),COLUMN(CF35)-11))),Calculations!$C$6*AVERAGE(BU35:CF35),"n/a"))</f>
        <v>-47.150000000000006</v>
      </c>
      <c r="CG41">
        <f ca="1">IF(ISERROR(INDIRECT(ADDRESS(ROW(CG35),COLUMN(CG35)-11))),"n/a",IF(ISNUMBER(INDIRECT(ADDRESS(ROW(CG35),COLUMN(CG35)-11))),Calculations!$C$6*AVERAGE(BV35:CG35),"n/a"))</f>
        <v>-47.273333333333341</v>
      </c>
      <c r="CH41">
        <f ca="1">IF(ISERROR(INDIRECT(ADDRESS(ROW(CH35),COLUMN(CH35)-11))),"n/a",IF(ISNUMBER(INDIRECT(ADDRESS(ROW(CH35),COLUMN(CH35)-11))),Calculations!$C$6*AVERAGE(BW35:CH35),"n/a"))</f>
        <v>-47.543333333333337</v>
      </c>
      <c r="CI41">
        <f ca="1">IF(ISERROR(INDIRECT(ADDRESS(ROW(CI35),COLUMN(CI35)-11))),"n/a",IF(ISNUMBER(INDIRECT(ADDRESS(ROW(CI35),COLUMN(CI35)-11))),Calculations!$C$6*AVERAGE(BX35:CI35),"n/a"))</f>
        <v>-47.786666666666676</v>
      </c>
      <c r="CJ41">
        <f ca="1">IF(ISERROR(INDIRECT(ADDRESS(ROW(CJ35),COLUMN(CJ35)-11))),"n/a",IF(ISNUMBER(INDIRECT(ADDRESS(ROW(CJ35),COLUMN(CJ35)-11))),Calculations!$C$6*AVERAGE(BY35:CJ35),"n/a"))</f>
        <v>-47.640000000000008</v>
      </c>
      <c r="CK41">
        <f ca="1">IF(ISERROR(INDIRECT(ADDRESS(ROW(CK35),COLUMN(CK35)-11))),"n/a",IF(ISNUMBER(INDIRECT(ADDRESS(ROW(CK35),COLUMN(CK35)-11))),Calculations!$C$6*AVERAGE(BZ35:CK35),"n/a"))</f>
        <v>-47.2</v>
      </c>
      <c r="CL41">
        <f ca="1">IF(ISERROR(INDIRECT(ADDRESS(ROW(CL35),COLUMN(CL35)-11))),"n/a",IF(ISNUMBER(INDIRECT(ADDRESS(ROW(CL35),COLUMN(CL35)-11))),Calculations!$C$6*AVERAGE(CA35:CL35),"n/a"))</f>
        <v>-46.613333333333344</v>
      </c>
      <c r="CM41">
        <f ca="1">IF(ISERROR(INDIRECT(ADDRESS(ROW(CM35),COLUMN(CM35)-11))),"n/a",IF(ISNUMBER(INDIRECT(ADDRESS(ROW(CM35),COLUMN(CM35)-11))),Calculations!$C$6*AVERAGE(CB35:CM35),"n/a"))</f>
        <v>-46.356666666666669</v>
      </c>
      <c r="CN41">
        <f ca="1">IF(ISERROR(INDIRECT(ADDRESS(ROW(CN35),COLUMN(CN35)-11))),"n/a",IF(ISNUMBER(INDIRECT(ADDRESS(ROW(CN35),COLUMN(CN35)-11))),Calculations!$C$6*AVERAGE(CC35:CN35),"n/a"))</f>
        <v>-46.626666666666672</v>
      </c>
      <c r="CO41">
        <f ca="1">IF(ISERROR(INDIRECT(ADDRESS(ROW(CO35),COLUMN(CO35)-11))),"n/a",IF(ISNUMBER(INDIRECT(ADDRESS(ROW(CO35),COLUMN(CO35)-11))),Calculations!$C$6*AVERAGE(CD35:CO35),"n/a"))</f>
        <v>-46.883333333333333</v>
      </c>
      <c r="CP41">
        <f ca="1">IF(ISERROR(INDIRECT(ADDRESS(ROW(CP35),COLUMN(CP35)-11))),"n/a",IF(ISNUMBER(INDIRECT(ADDRESS(ROW(CP35),COLUMN(CP35)-11))),Calculations!$C$6*AVERAGE(CE35:CP35),"n/a"))</f>
        <v>-47.486666666666665</v>
      </c>
      <c r="CQ41">
        <f ca="1">IF(ISERROR(INDIRECT(ADDRESS(ROW(CQ35),COLUMN(CQ35)-11))),"n/a",IF(ISNUMBER(INDIRECT(ADDRESS(ROW(CQ35),COLUMN(CQ35)-11))),Calculations!$C$6*AVERAGE(CF35:CQ35),"n/a"))</f>
        <v>-48.286666666666662</v>
      </c>
      <c r="CR41">
        <f ca="1">IF(ISERROR(INDIRECT(ADDRESS(ROW(CR35),COLUMN(CR35)-11))),"n/a",IF(ISNUMBER(INDIRECT(ADDRESS(ROW(CR35),COLUMN(CR35)-11))),Calculations!$C$6*AVERAGE(CG35:CR35),"n/a"))</f>
        <v>-49.346666666666671</v>
      </c>
      <c r="CS41">
        <f ca="1">IF(ISERROR(INDIRECT(ADDRESS(ROW(CS35),COLUMN(CS35)-11))),"n/a",IF(ISNUMBER(INDIRECT(ADDRESS(ROW(CS35),COLUMN(CS35)-11))),Calculations!$C$6*AVERAGE(CH35:CS35),"n/a"))</f>
        <v>-50.040000000000006</v>
      </c>
      <c r="CT41">
        <f ca="1">IF(ISERROR(INDIRECT(ADDRESS(ROW(CT35),COLUMN(CT35)-11))),"n/a",IF(ISNUMBER(INDIRECT(ADDRESS(ROW(CT35),COLUMN(CT35)-11))),Calculations!$C$6*AVERAGE(CI35:CT35),"n/a"))</f>
        <v>-51.81</v>
      </c>
      <c r="CU41">
        <f ca="1">IF(ISERROR(INDIRECT(ADDRESS(ROW(CU35),COLUMN(CU35)-11))),"n/a",IF(ISNUMBER(INDIRECT(ADDRESS(ROW(CU35),COLUMN(CU35)-11))),Calculations!$C$6*AVERAGE(CJ35:CU35),"n/a"))</f>
        <v>-52.95</v>
      </c>
      <c r="CV41">
        <f ca="1">IF(ISERROR(INDIRECT(ADDRESS(ROW(CV35),COLUMN(CV35)-11))),"n/a",IF(ISNUMBER(INDIRECT(ADDRESS(ROW(CV35),COLUMN(CV35)-11))),Calculations!$C$6*AVERAGE(CK35:CV35),"n/a"))</f>
        <v>-54.519999999999996</v>
      </c>
      <c r="CW41">
        <f ca="1">IF(ISERROR(INDIRECT(ADDRESS(ROW(CW35),COLUMN(CW35)-11))),"n/a",IF(ISNUMBER(INDIRECT(ADDRESS(ROW(CW35),COLUMN(CW35)-11))),Calculations!$C$6*AVERAGE(CL35:CW35),"n/a"))</f>
        <v>-56.583333333333329</v>
      </c>
      <c r="CX41">
        <f ca="1">IF(ISERROR(INDIRECT(ADDRESS(ROW(CX35),COLUMN(CX35)-11))),"n/a",IF(ISNUMBER(INDIRECT(ADDRESS(ROW(CX35),COLUMN(CX35)-11))),Calculations!$C$6*AVERAGE(CM35:CX35),"n/a"))</f>
        <v>-58.93</v>
      </c>
      <c r="CY41">
        <f ca="1">IF(ISERROR(INDIRECT(ADDRESS(ROW(CY35),COLUMN(CY35)-11))),"n/a",IF(ISNUMBER(INDIRECT(ADDRESS(ROW(CY35),COLUMN(CY35)-11))),Calculations!$C$6*AVERAGE(CN35:CY35),"n/a"))</f>
        <v>-61.023333333333326</v>
      </c>
      <c r="CZ41">
        <f ca="1">IF(ISERROR(INDIRECT(ADDRESS(ROW(CZ35),COLUMN(CZ35)-11))),"n/a",IF(ISNUMBER(INDIRECT(ADDRESS(ROW(CZ35),COLUMN(CZ35)-11))),Calculations!$C$6*AVERAGE(CO35:CZ35),"n/a"))</f>
        <v>-62.946666666666673</v>
      </c>
      <c r="DA41">
        <f ca="1">IF(ISERROR(INDIRECT(ADDRESS(ROW(DA35),COLUMN(DA35)-11))),"n/a",IF(ISNUMBER(INDIRECT(ADDRESS(ROW(DA35),COLUMN(DA35)-11))),Calculations!$C$6*AVERAGE(CP35:DA35),"n/a"))</f>
        <v>-65.243333333333325</v>
      </c>
      <c r="DB41">
        <f ca="1">IF(ISERROR(INDIRECT(ADDRESS(ROW(DB35),COLUMN(DB35)-11))),"n/a",IF(ISNUMBER(INDIRECT(ADDRESS(ROW(DB35),COLUMN(DB35)-11))),Calculations!$C$6*AVERAGE(CQ35:DB35),"n/a"))</f>
        <v>-67.096666666666664</v>
      </c>
      <c r="DC41">
        <f ca="1">IF(ISERROR(INDIRECT(ADDRESS(ROW(DC35),COLUMN(DC35)-11))),"n/a",IF(ISNUMBER(INDIRECT(ADDRESS(ROW(DC35),COLUMN(DC35)-11))),Calculations!$C$6*AVERAGE(CR35:DC35),"n/a"))</f>
        <v>-69.026666666666657</v>
      </c>
      <c r="DD41">
        <f ca="1">IF(ISERROR(INDIRECT(ADDRESS(ROW(DD35),COLUMN(DD35)-11))),"n/a",IF(ISNUMBER(INDIRECT(ADDRESS(ROW(DD35),COLUMN(DD35)-11))),Calculations!$C$6*AVERAGE(CS35:DD35),"n/a"))</f>
        <v>-70.92</v>
      </c>
      <c r="DE41">
        <f ca="1">IF(ISERROR(INDIRECT(ADDRESS(ROW(DE35),COLUMN(DE35)-11))),"n/a",IF(ISNUMBER(INDIRECT(ADDRESS(ROW(DE35),COLUMN(DE35)-11))),Calculations!$C$6*AVERAGE(CT35:DE35),"n/a"))</f>
        <v>-73.090000000000018</v>
      </c>
      <c r="DF41">
        <f ca="1">IF(ISERROR(INDIRECT(ADDRESS(ROW(DF35),COLUMN(DF35)-11))),"n/a",IF(ISNUMBER(INDIRECT(ADDRESS(ROW(DF35),COLUMN(DF35)-11))),Calculations!$C$6*AVERAGE(CU35:DF35),"n/a"))</f>
        <v>-74.316666666666663</v>
      </c>
      <c r="DG41">
        <f ca="1">IF(ISERROR(INDIRECT(ADDRESS(ROW(DG35),COLUMN(DG35)-11))),"n/a",IF(ISNUMBER(INDIRECT(ADDRESS(ROW(DG35),COLUMN(DG35)-11))),Calculations!$C$6*AVERAGE(CV35:DG35),"n/a"))</f>
        <v>-76.333333333333343</v>
      </c>
      <c r="DH41">
        <f ca="1">IF(ISERROR(INDIRECT(ADDRESS(ROW(DH35),COLUMN(DH35)-11))),"n/a",IF(ISNUMBER(INDIRECT(ADDRESS(ROW(DH35),COLUMN(DH35)-11))),Calculations!$C$6*AVERAGE(CW35:DH35),"n/a"))</f>
        <v>-78.2</v>
      </c>
      <c r="DI41">
        <f ca="1">IF(ISERROR(INDIRECT(ADDRESS(ROW(DI35),COLUMN(DI35)-11))),"n/a",IF(ISNUMBER(INDIRECT(ADDRESS(ROW(DI35),COLUMN(DI35)-11))),Calculations!$C$6*AVERAGE(CX35:DI35),"n/a"))</f>
        <v>-79.94</v>
      </c>
      <c r="DJ41">
        <f ca="1">IF(ISERROR(INDIRECT(ADDRESS(ROW(DJ35),COLUMN(DJ35)-11))),"n/a",IF(ISNUMBER(INDIRECT(ADDRESS(ROW(DJ35),COLUMN(DJ35)-11))),Calculations!$C$6*AVERAGE(CY35:DJ35),"n/a"))</f>
        <v>-81.016666666666666</v>
      </c>
      <c r="DK41">
        <f ca="1">IF(ISERROR(INDIRECT(ADDRESS(ROW(DK35),COLUMN(DK35)-11))),"n/a",IF(ISNUMBER(INDIRECT(ADDRESS(ROW(DK35),COLUMN(DK35)-11))),Calculations!$C$6*AVERAGE(CZ35:DK35),"n/a"))</f>
        <v>-81.87</v>
      </c>
      <c r="DL41">
        <f ca="1">IF(ISERROR(INDIRECT(ADDRESS(ROW(DL35),COLUMN(DL35)-11))),"n/a",IF(ISNUMBER(INDIRECT(ADDRESS(ROW(DL35),COLUMN(DL35)-11))),Calculations!$C$6*AVERAGE(DA35:DL35),"n/a"))</f>
        <v>-82.720000000000027</v>
      </c>
      <c r="DM41">
        <f ca="1">IF(ISERROR(INDIRECT(ADDRESS(ROW(DM35),COLUMN(DM35)-11))),"n/a",IF(ISNUMBER(INDIRECT(ADDRESS(ROW(DM35),COLUMN(DM35)-11))),Calculations!$C$6*AVERAGE(DB35:DM35),"n/a"))</f>
        <v>-83.546666666666681</v>
      </c>
      <c r="DN41">
        <f ca="1">IF(ISERROR(INDIRECT(ADDRESS(ROW(DN35),COLUMN(DN35)-11))),"n/a",IF(ISNUMBER(INDIRECT(ADDRESS(ROW(DN35),COLUMN(DN35)-11))),Calculations!$C$6*AVERAGE(DC35:DN35),"n/a"))</f>
        <v>-84.346666666666678</v>
      </c>
      <c r="DO41">
        <f ca="1">IF(ISERROR(INDIRECT(ADDRESS(ROW(DO35),COLUMN(DO35)-11))),"n/a",IF(ISNUMBER(INDIRECT(ADDRESS(ROW(DO35),COLUMN(DO35)-11))),Calculations!$C$6*AVERAGE(DD35:DO35),"n/a"))</f>
        <v>-85.28000000000003</v>
      </c>
      <c r="DP41">
        <f ca="1">IF(ISERROR(INDIRECT(ADDRESS(ROW(DP35),COLUMN(DP35)-11))),"n/a",IF(ISNUMBER(INDIRECT(ADDRESS(ROW(DP35),COLUMN(DP35)-11))),Calculations!$C$6*AVERAGE(DE35:DP35),"n/a"))</f>
        <v>-85.763333333333364</v>
      </c>
      <c r="DQ41">
        <f ca="1">IF(ISERROR(INDIRECT(ADDRESS(ROW(DQ35),COLUMN(DQ35)-11))),"n/a",IF(ISNUMBER(INDIRECT(ADDRESS(ROW(DQ35),COLUMN(DQ35)-11))),Calculations!$C$6*AVERAGE(DF35:DQ35),"n/a"))</f>
        <v>-86.346666666666692</v>
      </c>
      <c r="DR41">
        <f ca="1">IF(ISERROR(INDIRECT(ADDRESS(ROW(DR35),COLUMN(DR35)-11))),"n/a",IF(ISNUMBER(INDIRECT(ADDRESS(ROW(DR35),COLUMN(DR35)-11))),Calculations!$C$6*AVERAGE(DG35:DR35),"n/a"))</f>
        <v>-86.990000000000009</v>
      </c>
      <c r="DS41">
        <f ca="1">IF(ISERROR(INDIRECT(ADDRESS(ROW(DS35),COLUMN(DS35)-11))),"n/a",IF(ISNUMBER(INDIRECT(ADDRESS(ROW(DS35),COLUMN(DS35)-11))),Calculations!$C$6*AVERAGE(DH35:DS35),"n/a"))</f>
        <v>-87.970000000000027</v>
      </c>
      <c r="DT41">
        <f ca="1">IF(ISERROR(INDIRECT(ADDRESS(ROW(DT35),COLUMN(DT35)-11))),"n/a",IF(ISNUMBER(INDIRECT(ADDRESS(ROW(DT35),COLUMN(DT35)-11))),Calculations!$C$6*AVERAGE(DI35:DT35),"n/a"))</f>
        <v>-88.756666666666661</v>
      </c>
      <c r="DU41">
        <f ca="1">IF(ISERROR(INDIRECT(ADDRESS(ROW(DU35),COLUMN(DU35)-11))),"n/a",IF(ISNUMBER(INDIRECT(ADDRESS(ROW(DU35),COLUMN(DU35)-11))),Calculations!$C$6*AVERAGE(DJ35:DU35),"n/a"))</f>
        <v>-88.526666666666657</v>
      </c>
      <c r="DV41">
        <f ca="1">IF(ISERROR(INDIRECT(ADDRESS(ROW(DV35),COLUMN(DV35)-11))),"n/a",IF(ISNUMBER(INDIRECT(ADDRESS(ROW(DV35),COLUMN(DV35)-11))),Calculations!$C$6*AVERAGE(DK35:DV35),"n/a"))</f>
        <v>-88.706666666666678</v>
      </c>
      <c r="DW41">
        <f ca="1">IF(ISERROR(INDIRECT(ADDRESS(ROW(DW35),COLUMN(DW35)-11))),"n/a",IF(ISNUMBER(INDIRECT(ADDRESS(ROW(DW35),COLUMN(DW35)-11))),Calculations!$C$6*AVERAGE(DL35:DW35),"n/a"))</f>
        <v>-87.76</v>
      </c>
      <c r="DX41">
        <f ca="1">IF(ISERROR(INDIRECT(ADDRESS(ROW(DX35),COLUMN(DX35)-11))),"n/a",IF(ISNUMBER(INDIRECT(ADDRESS(ROW(DX35),COLUMN(DX35)-11))),Calculations!$C$6*AVERAGE(DM35:DX35),"n/a"))</f>
        <v>-86.730000000000018</v>
      </c>
      <c r="DY41">
        <f ca="1">IF(ISERROR(INDIRECT(ADDRESS(ROW(DY35),COLUMN(DY35)-11))),"n/a",IF(ISNUMBER(INDIRECT(ADDRESS(ROW(DY35),COLUMN(DY35)-11))),Calculations!$C$6*AVERAGE(DN35:DY35),"n/a"))</f>
        <v>-84.846666666666664</v>
      </c>
      <c r="DZ41">
        <f ca="1">IF(ISERROR(INDIRECT(ADDRESS(ROW(DZ35),COLUMN(DZ35)-11))),"n/a",IF(ISNUMBER(INDIRECT(ADDRESS(ROW(DZ35),COLUMN(DZ35)-11))),Calculations!$C$6*AVERAGE(DO35:DZ35),"n/a"))</f>
        <v>-82.553333333333342</v>
      </c>
      <c r="EA41">
        <f ca="1">IF(ISERROR(INDIRECT(ADDRESS(ROW(EA35),COLUMN(EA35)-11))),"n/a",IF(ISNUMBER(INDIRECT(ADDRESS(ROW(EA35),COLUMN(EA35)-11))),Calculations!$C$6*AVERAGE(DP35:EA35),"n/a"))</f>
        <v>-79.936666666666682</v>
      </c>
      <c r="EB41">
        <f ca="1">IF(ISERROR(INDIRECT(ADDRESS(ROW(EB35),COLUMN(EB35)-11))),"n/a",IF(ISNUMBER(INDIRECT(ADDRESS(ROW(EB35),COLUMN(EB35)-11))),Calculations!$C$6*AVERAGE(DQ35:EB35),"n/a"))</f>
        <v>-77.606666666666683</v>
      </c>
      <c r="EC41">
        <f ca="1">IF(ISERROR(INDIRECT(ADDRESS(ROW(EC35),COLUMN(EC35)-11))),"n/a",IF(ISNUMBER(INDIRECT(ADDRESS(ROW(EC35),COLUMN(EC35)-11))),Calculations!$C$6*AVERAGE(DR35:EC35),"n/a"))</f>
        <v>-75.430000000000007</v>
      </c>
      <c r="ED41">
        <f ca="1">IF(ISERROR(INDIRECT(ADDRESS(ROW(ED35),COLUMN(ED35)-11))),"n/a",IF(ISNUMBER(INDIRECT(ADDRESS(ROW(ED35),COLUMN(ED35)-11))),Calculations!$C$6*AVERAGE(DS35:ED35),"n/a"))</f>
        <v>-73.680000000000007</v>
      </c>
      <c r="EE41">
        <f ca="1">IF(ISERROR(INDIRECT(ADDRESS(ROW(EE35),COLUMN(EE35)-11))),"n/a",IF(ISNUMBER(INDIRECT(ADDRESS(ROW(EE35),COLUMN(EE35)-11))),Calculations!$C$6*AVERAGE(DT35:EE35),"n/a"))</f>
        <v>-72.233333333333334</v>
      </c>
      <c r="EF41">
        <f ca="1">IF(ISERROR(INDIRECT(ADDRESS(ROW(EF35),COLUMN(EF35)-11))),"n/a",IF(ISNUMBER(INDIRECT(ADDRESS(ROW(EF35),COLUMN(EF35)-11))),Calculations!$C$6*AVERAGE(DU35:EF35),"n/a"))</f>
        <v>-70.733333333333334</v>
      </c>
      <c r="EG41">
        <f ca="1">IF(ISERROR(INDIRECT(ADDRESS(ROW(EG35),COLUMN(EG35)-11))),"n/a",IF(ISNUMBER(INDIRECT(ADDRESS(ROW(EG35),COLUMN(EG35)-11))),Calculations!$C$6*AVERAGE(DV35:EG35),"n/a"))</f>
        <v>-70.559999999999988</v>
      </c>
      <c r="EH41">
        <f ca="1">IF(ISERROR(INDIRECT(ADDRESS(ROW(EH35),COLUMN(EH35)-11))),"n/a",IF(ISNUMBER(INDIRECT(ADDRESS(ROW(EH35),COLUMN(EH35)-11))),Calculations!$C$6*AVERAGE(DW35:EH35),"n/a"))</f>
        <v>-71.066666666666663</v>
      </c>
      <c r="EI41">
        <f ca="1">IF(ISERROR(INDIRECT(ADDRESS(ROW(EI35),COLUMN(EI35)-11))),"n/a",IF(ISNUMBER(INDIRECT(ADDRESS(ROW(EI35),COLUMN(EI35)-11))),Calculations!$C$6*AVERAGE(DX35:EI35),"n/a"))</f>
        <v>-73.13333333333334</v>
      </c>
      <c r="EJ41">
        <f ca="1">IF(ISERROR(INDIRECT(ADDRESS(ROW(EJ35),COLUMN(EJ35)-11))),"n/a",IF(ISNUMBER(INDIRECT(ADDRESS(ROW(EJ35),COLUMN(EJ35)-11))),Calculations!$C$6*AVERAGE(DY35:EJ35),"n/a"))</f>
        <v>-76.06</v>
      </c>
      <c r="EK41">
        <f ca="1">IF(ISERROR(INDIRECT(ADDRESS(ROW(EK35),COLUMN(EK35)-11))),"n/a",IF(ISNUMBER(INDIRECT(ADDRESS(ROW(EK35),COLUMN(EK35)-11))),Calculations!$C$6*AVERAGE(DZ35:EK35),"n/a"))</f>
        <v>-80.363333333333344</v>
      </c>
      <c r="EL41">
        <f ca="1">IF(ISERROR(INDIRECT(ADDRESS(ROW(EL35),COLUMN(EL35)-11))),"n/a",IF(ISNUMBER(INDIRECT(ADDRESS(ROW(EL35),COLUMN(EL35)-11))),Calculations!$C$6*AVERAGE(EA35:EL35),"n/a"))</f>
        <v>-85.4</v>
      </c>
      <c r="EM41">
        <f ca="1">IF(ISERROR(INDIRECT(ADDRESS(ROW(EM35),COLUMN(EM35)-11))),"n/a",IF(ISNUMBER(INDIRECT(ADDRESS(ROW(EM35),COLUMN(EM35)-11))),Calculations!$C$6*AVERAGE(EB35:EM35),"n/a"))</f>
        <v>-92.96</v>
      </c>
      <c r="EN41">
        <f ca="1">IF(ISERROR(INDIRECT(ADDRESS(ROW(EN35),COLUMN(EN35)-11))),"n/a",IF(ISNUMBER(INDIRECT(ADDRESS(ROW(EN35),COLUMN(EN35)-11))),Calculations!$C$6*AVERAGE(EC35:EN35),"n/a"))</f>
        <v>-99.929999999999993</v>
      </c>
      <c r="EO41">
        <f ca="1">IF(ISERROR(INDIRECT(ADDRESS(ROW(EO35),COLUMN(EO35)-11))),"n/a",IF(ISNUMBER(INDIRECT(ADDRESS(ROW(EO35),COLUMN(EO35)-11))),Calculations!$C$6*AVERAGE(ED35:EO35),"n/a"))</f>
        <v>-106.83999999999999</v>
      </c>
      <c r="EP41">
        <f ca="1">IF(ISERROR(INDIRECT(ADDRESS(ROW(EP35),COLUMN(EP35)-11))),"n/a",IF(ISNUMBER(INDIRECT(ADDRESS(ROW(EP35),COLUMN(EP35)-11))),Calculations!$C$6*AVERAGE(EE35:EP35),"n/a"))</f>
        <v>-114.41666666666669</v>
      </c>
      <c r="EQ41">
        <f ca="1">IF(ISERROR(INDIRECT(ADDRESS(ROW(EQ35),COLUMN(EQ35)-11))),"n/a",IF(ISNUMBER(INDIRECT(ADDRESS(ROW(EQ35),COLUMN(EQ35)-11))),Calculations!$C$6*AVERAGE(EF35:EQ35),"n/a"))</f>
        <v>-121.78</v>
      </c>
      <c r="ER41">
        <f ca="1">IF(ISERROR(INDIRECT(ADDRESS(ROW(ER35),COLUMN(ER35)-11))),"n/a",IF(ISNUMBER(INDIRECT(ADDRESS(ROW(ER35),COLUMN(ER35)-11))),Calculations!$C$6*AVERAGE(EG35:ER35),"n/a"))</f>
        <v>-129.60999999999999</v>
      </c>
      <c r="ES41">
        <f ca="1">IF(ISERROR(INDIRECT(ADDRESS(ROW(ES35),COLUMN(ES35)-11))),"n/a",IF(ISNUMBER(INDIRECT(ADDRESS(ROW(ES35),COLUMN(ES35)-11))),Calculations!$C$6*AVERAGE(EH35:ES35),"n/a"))</f>
        <v>-137.36666666666667</v>
      </c>
      <c r="ET41">
        <f ca="1">IF(ISERROR(INDIRECT(ADDRESS(ROW(ET35),COLUMN(ET35)-11))),"n/a",IF(ISNUMBER(INDIRECT(ADDRESS(ROW(ET35),COLUMN(ET35)-11))),Calculations!$C$6*AVERAGE(EI35:ET35),"n/a"))</f>
        <v>-143.14333333333335</v>
      </c>
      <c r="EU41">
        <f ca="1">IF(ISERROR(INDIRECT(ADDRESS(ROW(EU35),COLUMN(EU35)-11))),"n/a",IF(ISNUMBER(INDIRECT(ADDRESS(ROW(EU35),COLUMN(EU35)-11))),Calculations!$C$6*AVERAGE(EJ35:EU35),"n/a"))</f>
        <v>-148.69666666666669</v>
      </c>
      <c r="EV41">
        <f ca="1">IF(ISERROR(INDIRECT(ADDRESS(ROW(EV35),COLUMN(EV35)-11))),"n/a",IF(ISNUMBER(INDIRECT(ADDRESS(ROW(EV35),COLUMN(EV35)-11))),Calculations!$C$6*AVERAGE(EK35:EV35),"n/a"))</f>
        <v>-153.37666666666667</v>
      </c>
      <c r="EW41">
        <f ca="1">IF(ISERROR(INDIRECT(ADDRESS(ROW(EW35),COLUMN(EW35)-11))),"n/a",IF(ISNUMBER(INDIRECT(ADDRESS(ROW(EW35),COLUMN(EW35)-11))),Calculations!$C$6*AVERAGE(EL35:EW35),"n/a"))</f>
        <v>-156.12666666666667</v>
      </c>
      <c r="EX41">
        <f ca="1">IF(ISERROR(INDIRECT(ADDRESS(ROW(EX35),COLUMN(EX35)-11))),"n/a",IF(ISNUMBER(INDIRECT(ADDRESS(ROW(EX35),COLUMN(EX35)-11))),Calculations!$C$6*AVERAGE(EM35:EX35),"n/a"))</f>
        <v>-158.1</v>
      </c>
      <c r="EY41">
        <f ca="1">IF(ISERROR(INDIRECT(ADDRESS(ROW(EY35),COLUMN(EY35)-11))),"n/a",IF(ISNUMBER(INDIRECT(ADDRESS(ROW(EY35),COLUMN(EY35)-11))),Calculations!$C$6*AVERAGE(EN35:EY35),"n/a"))</f>
        <v>-155.47666666666666</v>
      </c>
      <c r="EZ41">
        <f ca="1">IF(ISERROR(INDIRECT(ADDRESS(ROW(EZ35),COLUMN(EZ35)-11))),"n/a",IF(ISNUMBER(INDIRECT(ADDRESS(ROW(EZ35),COLUMN(EZ35)-11))),Calculations!$C$6*AVERAGE(EO35:EZ35),"n/a"))</f>
        <v>-152.79666666666665</v>
      </c>
      <c r="FA41">
        <f ca="1">IF(ISERROR(INDIRECT(ADDRESS(ROW(FA35),COLUMN(FA35)-11))),"n/a",IF(ISNUMBER(INDIRECT(ADDRESS(ROW(FA35),COLUMN(FA35)-11))),Calculations!$C$6*AVERAGE(EP35:FA35),"n/a"))</f>
        <v>-149.43333333333331</v>
      </c>
      <c r="FB41">
        <f ca="1">IF(ISERROR(INDIRECT(ADDRESS(ROW(FB35),COLUMN(FB35)-11))),"n/a",IF(ISNUMBER(INDIRECT(ADDRESS(ROW(FB35),COLUMN(FB35)-11))),Calculations!$C$6*AVERAGE(EQ35:FB35),"n/a"))</f>
        <v>-141.42333333333335</v>
      </c>
      <c r="FC41">
        <f ca="1">IF(ISERROR(INDIRECT(ADDRESS(ROW(FC35),COLUMN(FC35)-11))),"n/a",IF(ISNUMBER(INDIRECT(ADDRESS(ROW(FC35),COLUMN(FC35)-11))),Calculations!$C$6*AVERAGE(ER35:FC35),"n/a"))</f>
        <v>-133.19</v>
      </c>
      <c r="FD41">
        <f ca="1">IF(ISERROR(INDIRECT(ADDRESS(ROW(FD35),COLUMN(FD35)-11))),"n/a",IF(ISNUMBER(INDIRECT(ADDRESS(ROW(FD35),COLUMN(FD35)-11))),Calculations!$C$6*AVERAGE(ES35:FD35),"n/a"))</f>
        <v>-125</v>
      </c>
      <c r="FE41">
        <f ca="1">IF(ISERROR(INDIRECT(ADDRESS(ROW(FE35),COLUMN(FE35)-11))),"n/a",IF(ISNUMBER(INDIRECT(ADDRESS(ROW(FE35),COLUMN(FE35)-11))),Calculations!$C$6*AVERAGE(ET35:FE35),"n/a"))</f>
        <v>-116.94666666666667</v>
      </c>
      <c r="FF41">
        <f ca="1">IF(ISERROR(INDIRECT(ADDRESS(ROW(FF35),COLUMN(FF35)-11))),"n/a",IF(ISNUMBER(INDIRECT(ADDRESS(ROW(FF35),COLUMN(FF35)-11))),Calculations!$C$6*AVERAGE(EU35:FF35),"n/a"))</f>
        <v>-111.20333333333336</v>
      </c>
      <c r="FG41">
        <f ca="1">IF(ISERROR(INDIRECT(ADDRESS(ROW(FG35),COLUMN(FG35)-11))),"n/a",IF(ISNUMBER(INDIRECT(ADDRESS(ROW(FG35),COLUMN(FG35)-11))),Calculations!$C$6*AVERAGE(EV35:FG35),"n/a"))</f>
        <v>-105.72333333333334</v>
      </c>
      <c r="FH41">
        <f ca="1">IF(ISERROR(INDIRECT(ADDRESS(ROW(FH35),COLUMN(FH35)-11))),"n/a",IF(ISNUMBER(INDIRECT(ADDRESS(ROW(FH35),COLUMN(FH35)-11))),Calculations!$C$6*AVERAGE(EW35:FH35),"n/a"))</f>
        <v>-100.74333333333334</v>
      </c>
      <c r="FI41">
        <f ca="1">IF(ISERROR(INDIRECT(ADDRESS(ROW(FI35),COLUMN(FI35)-11))),"n/a",IF(ISNUMBER(INDIRECT(ADDRESS(ROW(FI35),COLUMN(FI35)-11))),Calculations!$C$6*AVERAGE(EX35:FI35),"n/a"))</f>
        <v>-97.63666666666667</v>
      </c>
      <c r="FJ41">
        <f ca="1">IF(ISERROR(INDIRECT(ADDRESS(ROW(FJ35),COLUMN(FJ35)-11))),"n/a",IF(ISNUMBER(INDIRECT(ADDRESS(ROW(FJ35),COLUMN(FJ35)-11))),Calculations!$C$6*AVERAGE(EY35:FJ35),"n/a"))</f>
        <v>-95.330000000000013</v>
      </c>
      <c r="FK41">
        <f ca="1">IF(ISERROR(INDIRECT(ADDRESS(ROW(FK35),COLUMN(FK35)-11))),"n/a",IF(ISNUMBER(INDIRECT(ADDRESS(ROW(FK35),COLUMN(FK35)-11))),Calculations!$C$6*AVERAGE(EZ35:FK35),"n/a"))</f>
        <v>-94.95</v>
      </c>
      <c r="FL41">
        <f ca="1">IF(ISERROR(INDIRECT(ADDRESS(ROW(FL35),COLUMN(FL35)-11))),"n/a",IF(ISNUMBER(INDIRECT(ADDRESS(ROW(FL35),COLUMN(FL35)-11))),Calculations!$C$6*AVERAGE(FA35:FL35),"n/a"))</f>
        <v>-94.836666666666687</v>
      </c>
      <c r="FM41">
        <f ca="1">IF(ISERROR(INDIRECT(ADDRESS(ROW(FM35),COLUMN(FM35)-11))),"n/a",IF(ISNUMBER(INDIRECT(ADDRESS(ROW(FM35),COLUMN(FM35)-11))),Calculations!$C$6*AVERAGE(FB35:FM35),"n/a"))</f>
        <v>-94.426666666666677</v>
      </c>
      <c r="FN41">
        <f ca="1">IF(ISERROR(INDIRECT(ADDRESS(ROW(FN35),COLUMN(FN35)-11))),"n/a",IF(ISNUMBER(INDIRECT(ADDRESS(ROW(FN35),COLUMN(FN35)-11))),Calculations!$C$6*AVERAGE(FC35:FN35),"n/a"))</f>
        <v>-98.63333333333334</v>
      </c>
      <c r="FO41">
        <f ca="1">IF(ISERROR(INDIRECT(ADDRESS(ROW(FO35),COLUMN(FO35)-11))),"n/a",IF(ISNUMBER(INDIRECT(ADDRESS(ROW(FO35),COLUMN(FO35)-11))),Calculations!$C$6*AVERAGE(FD35:FO35),"n/a"))</f>
        <v>-103.38333333333333</v>
      </c>
      <c r="FP41">
        <f ca="1">IF(ISERROR(INDIRECT(ADDRESS(ROW(FP35),COLUMN(FP35)-11))),"n/a",IF(ISNUMBER(INDIRECT(ADDRESS(ROW(FP35),COLUMN(FP35)-11))),Calculations!$C$6*AVERAGE(FE35:FP35),"n/a"))</f>
        <v>-108.24</v>
      </c>
      <c r="FQ41">
        <f ca="1">IF(ISERROR(INDIRECT(ADDRESS(ROW(FQ35),COLUMN(FQ35)-11))),"n/a",IF(ISNUMBER(INDIRECT(ADDRESS(ROW(FQ35),COLUMN(FQ35)-11))),Calculations!$C$6*AVERAGE(FF35:FQ35),"n/a"))</f>
        <v>-112.54666666666665</v>
      </c>
      <c r="FR41">
        <f ca="1">IF(ISERROR(INDIRECT(ADDRESS(ROW(FR35),COLUMN(FR35)-11))),"n/a",IF(ISNUMBER(INDIRECT(ADDRESS(ROW(FR35),COLUMN(FR35)-11))),Calculations!$C$6*AVERAGE(FG35:FR35),"n/a"))</f>
        <v>-115.78333333333333</v>
      </c>
      <c r="FS41">
        <f ca="1">IF(ISERROR(INDIRECT(ADDRESS(ROW(FS35),COLUMN(FS35)-11))),"n/a",IF(ISNUMBER(INDIRECT(ADDRESS(ROW(FS35),COLUMN(FS35)-11))),Calculations!$C$6*AVERAGE(FH35:FS35),"n/a"))</f>
        <v>-119.22666666666667</v>
      </c>
      <c r="FT41">
        <f ca="1">IF(ISERROR(INDIRECT(ADDRESS(ROW(FT35),COLUMN(FT35)-11))),"n/a",IF(ISNUMBER(INDIRECT(ADDRESS(ROW(FT35),COLUMN(FT35)-11))),Calculations!$C$6*AVERAGE(FI35:FT35),"n/a"))</f>
        <v>-122.33</v>
      </c>
      <c r="FU41">
        <f ca="1">IF(ISERROR(INDIRECT(ADDRESS(ROW(FU35),COLUMN(FU35)-11))),"n/a",IF(ISNUMBER(INDIRECT(ADDRESS(ROW(FU35),COLUMN(FU35)-11))),Calculations!$C$6*AVERAGE(FJ35:FU35),"n/a"))</f>
        <v>-124.88999999999999</v>
      </c>
      <c r="FV41">
        <f ca="1">IF(ISERROR(INDIRECT(ADDRESS(ROW(FV35),COLUMN(FV35)-11))),"n/a",IF(ISNUMBER(INDIRECT(ADDRESS(ROW(FV35),COLUMN(FV35)-11))),Calculations!$C$6*AVERAGE(FK35:FV35),"n/a"))</f>
        <v>-127.36</v>
      </c>
      <c r="FW41">
        <f ca="1">IF(ISERROR(INDIRECT(ADDRESS(ROW(FW35),COLUMN(FW35)-11))),"n/a",IF(ISNUMBER(INDIRECT(ADDRESS(ROW(FW35),COLUMN(FW35)-11))),Calculations!$C$6*AVERAGE(FL35:FW35),"n/a"))</f>
        <v>-131.1</v>
      </c>
      <c r="FX41">
        <f ca="1">IF(ISERROR(INDIRECT(ADDRESS(ROW(FX35),COLUMN(FX35)-11))),"n/a",IF(ISNUMBER(INDIRECT(ADDRESS(ROW(FX35),COLUMN(FX35)-11))),Calculations!$C$6*AVERAGE(FM35:FX35),"n/a"))</f>
        <v>-135.74333333333331</v>
      </c>
      <c r="FY41">
        <f ca="1">IF(ISERROR(INDIRECT(ADDRESS(ROW(FY35),COLUMN(FY35)-11))),"n/a",IF(ISNUMBER(INDIRECT(ADDRESS(ROW(FY35),COLUMN(FY35)-11))),Calculations!$C$6*AVERAGE(FN35:FY35),"n/a"))</f>
        <v>-140.52333333333328</v>
      </c>
      <c r="FZ41">
        <f ca="1">IF(ISERROR(INDIRECT(ADDRESS(ROW(FZ35),COLUMN(FZ35)-11))),"n/a",IF(ISNUMBER(INDIRECT(ADDRESS(ROW(FZ35),COLUMN(FZ35)-11))),Calculations!$C$6*AVERAGE(FO35:FZ35),"n/a"))</f>
        <v>-143.80333333333331</v>
      </c>
      <c r="GA41">
        <f ca="1">IF(ISERROR(INDIRECT(ADDRESS(ROW(GA35),COLUMN(GA35)-11))),"n/a",IF(ISNUMBER(INDIRECT(ADDRESS(ROW(GA35),COLUMN(GA35)-11))),Calculations!$C$6*AVERAGE(FP35:GA35),"n/a"))</f>
        <v>-147.54999999999998</v>
      </c>
      <c r="GB41">
        <f ca="1">IF(ISERROR(INDIRECT(ADDRESS(ROW(GB35),COLUMN(GB35)-11))),"n/a",IF(ISNUMBER(INDIRECT(ADDRESS(ROW(GB35),COLUMN(GB35)-11))),Calculations!$C$6*AVERAGE(FQ35:GB35),"n/a"))</f>
        <v>-150.43666666666667</v>
      </c>
      <c r="GC41">
        <f ca="1">IF(ISERROR(INDIRECT(ADDRESS(ROW(GC35),COLUMN(GC35)-11))),"n/a",IF(ISNUMBER(INDIRECT(ADDRESS(ROW(GC35),COLUMN(GC35)-11))),Calculations!$C$6*AVERAGE(FR35:GC35),"n/a"))</f>
        <v>-151.95666666666668</v>
      </c>
      <c r="GD41">
        <f ca="1">IF(ISERROR(INDIRECT(ADDRESS(ROW(GD35),COLUMN(GD35)-11))),"n/a",IF(ISNUMBER(INDIRECT(ADDRESS(ROW(GD35),COLUMN(GD35)-11))),Calculations!$C$6*AVERAGE(FS35:GD35),"n/a"))</f>
        <v>-151.62333333333333</v>
      </c>
      <c r="GE41">
        <f ca="1">IF(ISERROR(INDIRECT(ADDRESS(ROW(GE35),COLUMN(GE35)-11))),"n/a",IF(ISNUMBER(INDIRECT(ADDRESS(ROW(GE35),COLUMN(GE35)-11))),Calculations!$C$6*AVERAGE(FT35:GE35),"n/a"))</f>
        <v>-151.34</v>
      </c>
      <c r="GF41">
        <f ca="1">IF(ISERROR(INDIRECT(ADDRESS(ROW(GF35),COLUMN(GF35)-11))),"n/a",IF(ISNUMBER(INDIRECT(ADDRESS(ROW(GF35),COLUMN(GF35)-11))),Calculations!$C$6*AVERAGE(FU35:GF35),"n/a"))</f>
        <v>-151.61666666666667</v>
      </c>
      <c r="GG41">
        <f ca="1">IF(ISERROR(INDIRECT(ADDRESS(ROW(GG35),COLUMN(GG35)-11))),"n/a",IF(ISNUMBER(INDIRECT(ADDRESS(ROW(GG35),COLUMN(GG35)-11))),Calculations!$C$6*AVERAGE(FV35:GG35),"n/a"))</f>
        <v>-152.60666666666665</v>
      </c>
      <c r="GH41">
        <f ca="1">IF(ISERROR(INDIRECT(ADDRESS(ROW(GH35),COLUMN(GH35)-11))),"n/a",IF(ISNUMBER(INDIRECT(ADDRESS(ROW(GH35),COLUMN(GH35)-11))),Calculations!$C$6*AVERAGE(FW35:GH35),"n/a"))</f>
        <v>-153.49333333333334</v>
      </c>
      <c r="GI41">
        <f ca="1">IF(ISERROR(INDIRECT(ADDRESS(ROW(GI35),COLUMN(GI35)-11))),"n/a",IF(ISNUMBER(INDIRECT(ADDRESS(ROW(GI35),COLUMN(GI35)-11))),Calculations!$C$6*AVERAGE(FX35:GI35),"n/a"))</f>
        <v>-152.48666666666665</v>
      </c>
      <c r="GJ41">
        <f ca="1">IF(ISERROR(INDIRECT(ADDRESS(ROW(GJ35),COLUMN(GJ35)-11))),"n/a",IF(ISNUMBER(INDIRECT(ADDRESS(ROW(GJ35),COLUMN(GJ35)-11))),Calculations!$C$6*AVERAGE(FY35:GJ35),"n/a"))</f>
        <v>-151.34</v>
      </c>
      <c r="GK41">
        <f ca="1">IF(ISERROR(INDIRECT(ADDRESS(ROW(GK35),COLUMN(GK35)-11))),"n/a",IF(ISNUMBER(INDIRECT(ADDRESS(ROW(GK35),COLUMN(GK35)-11))),Calculations!$C$6*AVERAGE(FZ35:GK35),"n/a"))</f>
        <v>-151.0633333333333</v>
      </c>
      <c r="GL41">
        <f ca="1">IF(ISERROR(INDIRECT(ADDRESS(ROW(GL35),COLUMN(GL35)-11))),"n/a",IF(ISNUMBER(INDIRECT(ADDRESS(ROW(GL35),COLUMN(GL35)-11))),Calculations!$C$6*AVERAGE(GA35:GL35),"n/a"))</f>
        <v>-146.87666666666664</v>
      </c>
      <c r="GM41">
        <f ca="1">IF(ISERROR(INDIRECT(ADDRESS(ROW(GM35),COLUMN(GM35)-11))),"n/a",IF(ISNUMBER(INDIRECT(ADDRESS(ROW(GM35),COLUMN(GM35)-11))),Calculations!$C$6*AVERAGE(GB35:GM35),"n/a"))</f>
        <v>-136.79</v>
      </c>
      <c r="GN41">
        <f ca="1">IF(ISERROR(INDIRECT(ADDRESS(ROW(GN35),COLUMN(GN35)-11))),"n/a",IF(ISNUMBER(INDIRECT(ADDRESS(ROW(GN35),COLUMN(GN35)-11))),Calculations!$C$6*AVERAGE(GC35:GN35),"n/a"))</f>
        <v>-127.50333333333332</v>
      </c>
      <c r="GO41" t="e">
        <f ca="1">IF(ISERROR(INDIRECT(ADDRESS(ROW(GO35),COLUMN(GO35)-11))),"n/a",IF(ISNUMBER(INDIRECT(ADDRESS(ROW(GO35),COLUMN(GO35)-11))),Calculations!$C$6*AVERAGE(GD35:GO35),"n/a"))</f>
        <v>#N/A</v>
      </c>
      <c r="GP41" t="e">
        <f ca="1">IF(ISERROR(INDIRECT(ADDRESS(ROW(GP35),COLUMN(GP35)-11))),"n/a",IF(ISNUMBER(INDIRECT(ADDRESS(ROW(GP35),COLUMN(GP35)-11))),Calculations!$C$6*AVERAGE(GE35:GP35),"n/a"))</f>
        <v>#N/A</v>
      </c>
      <c r="GQ41" t="e">
        <f ca="1">IF(ISERROR(INDIRECT(ADDRESS(ROW(GQ35),COLUMN(GQ35)-11))),"n/a",IF(ISNUMBER(INDIRECT(ADDRESS(ROW(GQ35),COLUMN(GQ35)-11))),Calculations!$C$6*AVERAGE(GF35:GQ35),"n/a"))</f>
        <v>#N/A</v>
      </c>
      <c r="GR41" t="e">
        <f ca="1">IF(ISERROR(INDIRECT(ADDRESS(ROW(GR35),COLUMN(GR35)-11))),"n/a",IF(ISNUMBER(INDIRECT(ADDRESS(ROW(GR35),COLUMN(GR35)-11))),Calculations!$C$6*AVERAGE(GG35:GR35),"n/a"))</f>
        <v>#N/A</v>
      </c>
      <c r="GS41" t="e">
        <f ca="1">IF(ISERROR(INDIRECT(ADDRESS(ROW(GS35),COLUMN(GS35)-11))),"n/a",IF(ISNUMBER(INDIRECT(ADDRESS(ROW(GS35),COLUMN(GS35)-11))),Calculations!$C$6*AVERAGE(GH35:GS35),"n/a"))</f>
        <v>#N/A</v>
      </c>
      <c r="GT41" t="e">
        <f ca="1">IF(ISERROR(INDIRECT(ADDRESS(ROW(GT35),COLUMN(GT35)-11))),"n/a",IF(ISNUMBER(INDIRECT(ADDRESS(ROW(GT35),COLUMN(GT35)-11))),Calculations!$C$6*AVERAGE(GI35:GT35),"n/a"))</f>
        <v>#N/A</v>
      </c>
      <c r="GU41" t="e">
        <f ca="1">IF(ISERROR(INDIRECT(ADDRESS(ROW(GU35),COLUMN(GU35)-11))),"n/a",IF(ISNUMBER(INDIRECT(ADDRESS(ROW(GU35),COLUMN(GU35)-11))),Calculations!$C$6*AVERAGE(GJ35:GU35),"n/a"))</f>
        <v>#N/A</v>
      </c>
      <c r="GV41" t="e">
        <f ca="1">IF(ISERROR(INDIRECT(ADDRESS(ROW(GV35),COLUMN(GV35)-11))),"n/a",IF(ISNUMBER(INDIRECT(ADDRESS(ROW(GV35),COLUMN(GV35)-11))),Calculations!$C$6*AVERAGE(GK35:GV35),"n/a"))</f>
        <v>#N/A</v>
      </c>
    </row>
    <row r="43" spans="1:204" x14ac:dyDescent="0.25">
      <c r="A43" s="13" t="s">
        <v>251</v>
      </c>
    </row>
    <row r="45" spans="1:204" x14ac:dyDescent="0.25">
      <c r="A45" s="7" t="s">
        <v>235</v>
      </c>
      <c r="B45" t="s">
        <v>243</v>
      </c>
      <c r="C45" t="str">
        <f t="shared" ref="C45:AH45" ca="1" si="54">IF(C38="n/a", "n/a", IF(C39="n/a", "n/a", IF(C40="n/a", "n/a", IF(C41="n/a", "n/a", SUM(C38:C41)))))</f>
        <v>n/a</v>
      </c>
      <c r="D45" t="str">
        <f t="shared" ca="1" si="54"/>
        <v>n/a</v>
      </c>
      <c r="E45" t="str">
        <f t="shared" ca="1" si="54"/>
        <v>n/a</v>
      </c>
      <c r="F45" t="str">
        <f t="shared" ca="1" si="54"/>
        <v>n/a</v>
      </c>
      <c r="G45" t="str">
        <f t="shared" ca="1" si="54"/>
        <v>n/a</v>
      </c>
      <c r="H45" t="str">
        <f t="shared" ca="1" si="54"/>
        <v>n/a</v>
      </c>
      <c r="I45" t="str">
        <f t="shared" ca="1" si="54"/>
        <v>n/a</v>
      </c>
      <c r="J45" t="str">
        <f t="shared" ca="1" si="54"/>
        <v>n/a</v>
      </c>
      <c r="K45" t="str">
        <f t="shared" ca="1" si="54"/>
        <v>n/a</v>
      </c>
      <c r="L45" t="str">
        <f t="shared" ca="1" si="54"/>
        <v>n/a</v>
      </c>
      <c r="M45" t="str">
        <f t="shared" ca="1" si="54"/>
        <v>n/a</v>
      </c>
      <c r="N45">
        <f t="shared" ca="1" si="54"/>
        <v>-94.833500000000015</v>
      </c>
      <c r="O45">
        <f t="shared" ca="1" si="54"/>
        <v>-97.588166666666666</v>
      </c>
      <c r="P45">
        <f t="shared" ca="1" si="54"/>
        <v>-100.00233333333333</v>
      </c>
      <c r="Q45">
        <f t="shared" ca="1" si="54"/>
        <v>-101.97816666666668</v>
      </c>
      <c r="R45">
        <f t="shared" ca="1" si="54"/>
        <v>-106.02816666666668</v>
      </c>
      <c r="S45">
        <f t="shared" ca="1" si="54"/>
        <v>-108.58500000000002</v>
      </c>
      <c r="T45">
        <f t="shared" ca="1" si="54"/>
        <v>-110.31400000000001</v>
      </c>
      <c r="U45">
        <f t="shared" ca="1" si="54"/>
        <v>-111.53966666666665</v>
      </c>
      <c r="V45">
        <f t="shared" ca="1" si="54"/>
        <v>-111.06899999999997</v>
      </c>
      <c r="W45">
        <f t="shared" ca="1" si="54"/>
        <v>-107.7881666666667</v>
      </c>
      <c r="X45">
        <f t="shared" ca="1" si="54"/>
        <v>-98.629500000000007</v>
      </c>
      <c r="Y45">
        <f t="shared" ca="1" si="54"/>
        <v>-94.585333333333367</v>
      </c>
      <c r="Z45">
        <f t="shared" ca="1" si="54"/>
        <v>-94.082833333333326</v>
      </c>
      <c r="AA45">
        <f t="shared" ca="1" si="54"/>
        <v>-93.693666666666658</v>
      </c>
      <c r="AB45">
        <f t="shared" ca="1" si="54"/>
        <v>-97.039166666666645</v>
      </c>
      <c r="AC45">
        <f t="shared" ca="1" si="54"/>
        <v>-99.569166666666632</v>
      </c>
      <c r="AD45">
        <f t="shared" ca="1" si="54"/>
        <v>-102.53099999999999</v>
      </c>
      <c r="AE45">
        <f t="shared" ca="1" si="54"/>
        <v>-107.03033333333333</v>
      </c>
      <c r="AF45">
        <f t="shared" ca="1" si="54"/>
        <v>-113.85850000000002</v>
      </c>
      <c r="AG45">
        <f t="shared" ca="1" si="54"/>
        <v>-118.80850000000001</v>
      </c>
      <c r="AH45">
        <f t="shared" ca="1" si="54"/>
        <v>-124.3778333333333</v>
      </c>
      <c r="AI45">
        <f t="shared" ref="AI45:BN45" ca="1" si="55">IF(AI38="n/a", "n/a", IF(AI39="n/a", "n/a", IF(AI40="n/a", "n/a", IF(AI41="n/a", "n/a", SUM(AI38:AI41)))))</f>
        <v>-130.51416666666665</v>
      </c>
      <c r="AJ45">
        <f t="shared" ca="1" si="55"/>
        <v>-137.86716666666666</v>
      </c>
      <c r="AK45">
        <f t="shared" ca="1" si="55"/>
        <v>-144.13083333333336</v>
      </c>
      <c r="AL45">
        <f t="shared" ca="1" si="55"/>
        <v>-150.67816666666664</v>
      </c>
      <c r="AM45">
        <f t="shared" ca="1" si="55"/>
        <v>-157.47349999999997</v>
      </c>
      <c r="AN45">
        <f t="shared" ca="1" si="55"/>
        <v>-163.25783333333328</v>
      </c>
      <c r="AO45">
        <f t="shared" ca="1" si="55"/>
        <v>-167.76233333333326</v>
      </c>
      <c r="AP45">
        <f t="shared" ca="1" si="55"/>
        <v>-171.83099999999996</v>
      </c>
      <c r="AQ45">
        <f t="shared" ca="1" si="55"/>
        <v>-173.98949999999996</v>
      </c>
      <c r="AR45">
        <f t="shared" ca="1" si="55"/>
        <v>-174.60449999999994</v>
      </c>
      <c r="AS45">
        <f t="shared" ca="1" si="55"/>
        <v>-172.83066666666664</v>
      </c>
      <c r="AT45">
        <f t="shared" ca="1" si="55"/>
        <v>-173.41066666666663</v>
      </c>
      <c r="AU45">
        <f t="shared" ca="1" si="55"/>
        <v>-178.96349999999998</v>
      </c>
      <c r="AV45">
        <f t="shared" ca="1" si="55"/>
        <v>-184.04483333333323</v>
      </c>
      <c r="AW45">
        <f t="shared" ca="1" si="55"/>
        <v>-190.40666666666669</v>
      </c>
      <c r="AX45">
        <f t="shared" ca="1" si="55"/>
        <v>-194.14883333333336</v>
      </c>
      <c r="AY45">
        <f t="shared" ca="1" si="55"/>
        <v>-196.6138333333333</v>
      </c>
      <c r="AZ45">
        <f t="shared" ca="1" si="55"/>
        <v>-198.06349999999992</v>
      </c>
      <c r="BA45">
        <f t="shared" ca="1" si="55"/>
        <v>-197.73999999999998</v>
      </c>
      <c r="BB45">
        <f t="shared" ca="1" si="55"/>
        <v>-193.49933333333325</v>
      </c>
      <c r="BC45">
        <f t="shared" ca="1" si="55"/>
        <v>-187.80683333333326</v>
      </c>
      <c r="BD45">
        <f t="shared" ca="1" si="55"/>
        <v>-184.88699999999997</v>
      </c>
      <c r="BE45">
        <f t="shared" ca="1" si="55"/>
        <v>-184.66766666666661</v>
      </c>
      <c r="BF45">
        <f t="shared" ca="1" si="55"/>
        <v>-188.36733333333331</v>
      </c>
      <c r="BG45">
        <f t="shared" ca="1" si="55"/>
        <v>-195.84983333333315</v>
      </c>
      <c r="BH45">
        <f t="shared" ca="1" si="55"/>
        <v>-204.83600000000004</v>
      </c>
      <c r="BI45">
        <f t="shared" ca="1" si="55"/>
        <v>-212.88716666666664</v>
      </c>
      <c r="BJ45">
        <f t="shared" ca="1" si="55"/>
        <v>-220.87666666666672</v>
      </c>
      <c r="BK45">
        <f t="shared" ca="1" si="55"/>
        <v>-232.53899999999993</v>
      </c>
      <c r="BL45">
        <f t="shared" ca="1" si="55"/>
        <v>-237.32216666666667</v>
      </c>
      <c r="BM45">
        <f t="shared" ca="1" si="55"/>
        <v>-243.74083333333326</v>
      </c>
      <c r="BN45">
        <f t="shared" ca="1" si="55"/>
        <v>-253.94149999999991</v>
      </c>
      <c r="BO45">
        <f t="shared" ref="BO45:CT45" ca="1" si="56">IF(BO38="n/a", "n/a", IF(BO39="n/a", "n/a", IF(BO40="n/a", "n/a", IF(BO41="n/a", "n/a", SUM(BO38:BO41)))))</f>
        <v>-260.70183333333324</v>
      </c>
      <c r="BP45">
        <f t="shared" ca="1" si="56"/>
        <v>-265.09899999999988</v>
      </c>
      <c r="BQ45">
        <f t="shared" ca="1" si="56"/>
        <v>-269.26749999999987</v>
      </c>
      <c r="BR45">
        <f t="shared" ca="1" si="56"/>
        <v>-275.14133333333348</v>
      </c>
      <c r="BS45">
        <f t="shared" ca="1" si="56"/>
        <v>-278.26533333333327</v>
      </c>
      <c r="BT45">
        <f t="shared" ca="1" si="56"/>
        <v>-291.26650000000006</v>
      </c>
      <c r="BU45">
        <f t="shared" ca="1" si="56"/>
        <v>-301.86366666666675</v>
      </c>
      <c r="BV45">
        <f t="shared" ca="1" si="56"/>
        <v>-310.36533333333318</v>
      </c>
      <c r="BW45">
        <f t="shared" ca="1" si="56"/>
        <v>-318.86333333333323</v>
      </c>
      <c r="BX45">
        <f t="shared" ca="1" si="56"/>
        <v>-327.19516666666675</v>
      </c>
      <c r="BY45">
        <f t="shared" ca="1" si="56"/>
        <v>-334.47950000000009</v>
      </c>
      <c r="BZ45">
        <f t="shared" ca="1" si="56"/>
        <v>-341.82499999999993</v>
      </c>
      <c r="CA45">
        <f t="shared" ca="1" si="56"/>
        <v>-352.66750000000002</v>
      </c>
      <c r="CB45">
        <f t="shared" ca="1" si="56"/>
        <v>-359.11533333333318</v>
      </c>
      <c r="CC45">
        <f t="shared" ca="1" si="56"/>
        <v>-363.7444999999999</v>
      </c>
      <c r="CD45">
        <f t="shared" ca="1" si="56"/>
        <v>-365.2646666666667</v>
      </c>
      <c r="CE45">
        <f t="shared" ca="1" si="56"/>
        <v>-368.79933333333338</v>
      </c>
      <c r="CF45">
        <f t="shared" ca="1" si="56"/>
        <v>-371.76499999999987</v>
      </c>
      <c r="CG45">
        <f t="shared" ca="1" si="56"/>
        <v>-373.61933333333343</v>
      </c>
      <c r="CH45">
        <f t="shared" ca="1" si="56"/>
        <v>-372.51833333333337</v>
      </c>
      <c r="CI45">
        <f t="shared" ca="1" si="56"/>
        <v>-365.88416666666666</v>
      </c>
      <c r="CJ45">
        <f t="shared" ca="1" si="56"/>
        <v>-356.7494999999999</v>
      </c>
      <c r="CK45">
        <f t="shared" ca="1" si="56"/>
        <v>-348.70299999999992</v>
      </c>
      <c r="CL45">
        <f t="shared" ca="1" si="56"/>
        <v>-339.18083333333345</v>
      </c>
      <c r="CM45">
        <f t="shared" ca="1" si="56"/>
        <v>-327.3801666666667</v>
      </c>
      <c r="CN45">
        <f t="shared" ca="1" si="56"/>
        <v>-317.73216666666667</v>
      </c>
      <c r="CO45">
        <f t="shared" ca="1" si="56"/>
        <v>-308.15933333333317</v>
      </c>
      <c r="CP45">
        <f t="shared" ca="1" si="56"/>
        <v>-305.67416666666668</v>
      </c>
      <c r="CQ45">
        <f t="shared" ca="1" si="56"/>
        <v>-302.20816666666656</v>
      </c>
      <c r="CR45">
        <f t="shared" ca="1" si="56"/>
        <v>-304.4711666666667</v>
      </c>
      <c r="CS45">
        <f t="shared" ca="1" si="56"/>
        <v>-308.88150000000002</v>
      </c>
      <c r="CT45">
        <f t="shared" ca="1" si="56"/>
        <v>-314.93700000000007</v>
      </c>
      <c r="CU45">
        <f t="shared" ref="CU45:DZ45" ca="1" si="57">IF(CU38="n/a", "n/a", IF(CU39="n/a", "n/a", IF(CU40="n/a", "n/a", IF(CU41="n/a", "n/a", SUM(CU38:CU41)))))</f>
        <v>-322.35299999999989</v>
      </c>
      <c r="CV45">
        <f t="shared" ca="1" si="57"/>
        <v>-331.68700000000013</v>
      </c>
      <c r="CW45">
        <f t="shared" ca="1" si="57"/>
        <v>-342.56583333333327</v>
      </c>
      <c r="CX45">
        <f t="shared" ca="1" si="57"/>
        <v>-348.44199999999972</v>
      </c>
      <c r="CY45">
        <f t="shared" ca="1" si="57"/>
        <v>-355.54233333333332</v>
      </c>
      <c r="CZ45">
        <f t="shared" ca="1" si="57"/>
        <v>-361.00416666666655</v>
      </c>
      <c r="DA45">
        <f t="shared" ca="1" si="57"/>
        <v>-365.12333333333322</v>
      </c>
      <c r="DB45">
        <f t="shared" ca="1" si="57"/>
        <v>-374.21866666666676</v>
      </c>
      <c r="DC45">
        <f t="shared" ca="1" si="57"/>
        <v>-385.21016666666651</v>
      </c>
      <c r="DD45">
        <f t="shared" ca="1" si="57"/>
        <v>-395.44499999999988</v>
      </c>
      <c r="DE45">
        <f t="shared" ca="1" si="57"/>
        <v>-406.80999999999995</v>
      </c>
      <c r="DF45">
        <f t="shared" ca="1" si="57"/>
        <v>-415.50216666666648</v>
      </c>
      <c r="DG45">
        <f t="shared" ca="1" si="57"/>
        <v>-430.59433333333334</v>
      </c>
      <c r="DH45">
        <f t="shared" ca="1" si="57"/>
        <v>-450.25099999999992</v>
      </c>
      <c r="DI45">
        <f t="shared" ca="1" si="57"/>
        <v>-468.12349999999986</v>
      </c>
      <c r="DJ45">
        <f t="shared" ca="1" si="57"/>
        <v>-486.21016666666674</v>
      </c>
      <c r="DK45">
        <f t="shared" ca="1" si="57"/>
        <v>-506.85299999999995</v>
      </c>
      <c r="DL45">
        <f t="shared" ca="1" si="57"/>
        <v>-525.8214999999999</v>
      </c>
      <c r="DM45">
        <f t="shared" ca="1" si="57"/>
        <v>-546.69716666666682</v>
      </c>
      <c r="DN45">
        <f t="shared" ca="1" si="57"/>
        <v>-566.8606666666667</v>
      </c>
      <c r="DO45">
        <f t="shared" ca="1" si="57"/>
        <v>-583.96399999999971</v>
      </c>
      <c r="DP45">
        <f t="shared" ca="1" si="57"/>
        <v>-600.35633333333317</v>
      </c>
      <c r="DQ45">
        <f t="shared" ca="1" si="57"/>
        <v>-615.54816666666682</v>
      </c>
      <c r="DR45">
        <f t="shared" ca="1" si="57"/>
        <v>-633.26</v>
      </c>
      <c r="DS45">
        <f t="shared" ca="1" si="57"/>
        <v>-657.39250000000004</v>
      </c>
      <c r="DT45">
        <f t="shared" ca="1" si="57"/>
        <v>-673.87666666666667</v>
      </c>
      <c r="DU45">
        <f t="shared" ca="1" si="57"/>
        <v>-685.73366666666641</v>
      </c>
      <c r="DV45">
        <f t="shared" ca="1" si="57"/>
        <v>-695.64716666666675</v>
      </c>
      <c r="DW45">
        <f t="shared" ca="1" si="57"/>
        <v>-702.18399999999997</v>
      </c>
      <c r="DX45">
        <f t="shared" ca="1" si="57"/>
        <v>-704.82000000000028</v>
      </c>
      <c r="DY45">
        <f t="shared" ca="1" si="57"/>
        <v>-677.69016666666664</v>
      </c>
      <c r="DZ45">
        <f t="shared" ca="1" si="57"/>
        <v>-654.12683333333348</v>
      </c>
      <c r="EA45">
        <f t="shared" ref="EA45:FF45" ca="1" si="58">IF(EA38="n/a", "n/a", IF(EA39="n/a", "n/a", IF(EA40="n/a", "n/a", IF(EA41="n/a", "n/a", SUM(EA38:EA41)))))</f>
        <v>-622.72516666666661</v>
      </c>
      <c r="EB45">
        <f t="shared" ca="1" si="58"/>
        <v>-582.9461666666665</v>
      </c>
      <c r="EC45">
        <f t="shared" ca="1" si="58"/>
        <v>-550.69299999999998</v>
      </c>
      <c r="ED45">
        <f t="shared" ca="1" si="58"/>
        <v>-524.47049999999967</v>
      </c>
      <c r="EE45">
        <f t="shared" ca="1" si="58"/>
        <v>-495.18533333333312</v>
      </c>
      <c r="EF45">
        <f t="shared" ca="1" si="58"/>
        <v>-469.41983333333337</v>
      </c>
      <c r="EG45">
        <f t="shared" ca="1" si="58"/>
        <v>-449.59799999999956</v>
      </c>
      <c r="EH45">
        <f t="shared" ca="1" si="58"/>
        <v>-435.2171666666664</v>
      </c>
      <c r="EI45">
        <f t="shared" ca="1" si="58"/>
        <v>-430.94633333333343</v>
      </c>
      <c r="EJ45">
        <f t="shared" ca="1" si="58"/>
        <v>-426.55450000000002</v>
      </c>
      <c r="EK45">
        <f t="shared" ca="1" si="58"/>
        <v>-432.84083333333331</v>
      </c>
      <c r="EL45">
        <f t="shared" ca="1" si="58"/>
        <v>-440.63299999999992</v>
      </c>
      <c r="EM45">
        <f t="shared" ca="1" si="58"/>
        <v>-461.08999999999986</v>
      </c>
      <c r="EN45">
        <f t="shared" ca="1" si="58"/>
        <v>-482.93549999999999</v>
      </c>
      <c r="EO45">
        <f t="shared" ca="1" si="58"/>
        <v>-505.72000000000008</v>
      </c>
      <c r="EP45">
        <f t="shared" ca="1" si="58"/>
        <v>-527.75366666666628</v>
      </c>
      <c r="EQ45">
        <f t="shared" ca="1" si="58"/>
        <v>-554.69800000000009</v>
      </c>
      <c r="ER45">
        <f t="shared" ca="1" si="58"/>
        <v>-582.99699999999996</v>
      </c>
      <c r="ES45">
        <f t="shared" ca="1" si="58"/>
        <v>-600.54866666666669</v>
      </c>
      <c r="ET45">
        <f t="shared" ca="1" si="58"/>
        <v>-619.48483333333331</v>
      </c>
      <c r="EU45">
        <f t="shared" ca="1" si="58"/>
        <v>-639.58516666666651</v>
      </c>
      <c r="EV45">
        <f t="shared" ca="1" si="58"/>
        <v>-660.2296666666665</v>
      </c>
      <c r="EW45">
        <f t="shared" ca="1" si="58"/>
        <v>-672.52866666666648</v>
      </c>
      <c r="EX45">
        <f t="shared" ca="1" si="58"/>
        <v>-677.96249999999975</v>
      </c>
      <c r="EY45">
        <f t="shared" ca="1" si="58"/>
        <v>-680.04616666666675</v>
      </c>
      <c r="EZ45">
        <f t="shared" ca="1" si="58"/>
        <v>-601.93116666666629</v>
      </c>
      <c r="FA45">
        <f t="shared" ca="1" si="58"/>
        <v>-567.53433333333271</v>
      </c>
      <c r="FB45">
        <f t="shared" ca="1" si="58"/>
        <v>-523.54683333333332</v>
      </c>
      <c r="FC45">
        <f t="shared" ca="1" si="58"/>
        <v>-424.97150000000005</v>
      </c>
      <c r="FD45">
        <f t="shared" ca="1" si="58"/>
        <v>-368.15149999999949</v>
      </c>
      <c r="FE45">
        <f t="shared" ca="1" si="58"/>
        <v>-282.30816666666641</v>
      </c>
      <c r="FF45">
        <f t="shared" ca="1" si="58"/>
        <v>-196.05233333333285</v>
      </c>
      <c r="FG45">
        <f t="shared" ref="FG45:FX45" ca="1" si="59">IF(FG38="n/a", "n/a", IF(FG39="n/a", "n/a", IF(FG40="n/a", "n/a", IF(FG41="n/a", "n/a", SUM(FG38:FG41)))))</f>
        <v>-116.05383333333315</v>
      </c>
      <c r="FH45">
        <f t="shared" ca="1" si="59"/>
        <v>-69.210333333333438</v>
      </c>
      <c r="FI45">
        <f t="shared" ca="1" si="59"/>
        <v>-23.418166666666721</v>
      </c>
      <c r="FJ45">
        <f t="shared" ca="1" si="59"/>
        <v>14.054499999999649</v>
      </c>
      <c r="FK45">
        <f t="shared" ca="1" si="59"/>
        <v>4.6770000000004046</v>
      </c>
      <c r="FL45">
        <f t="shared" ca="1" si="59"/>
        <v>-12.710166666666609</v>
      </c>
      <c r="FM45">
        <f t="shared" ca="1" si="59"/>
        <v>-36.675166666666826</v>
      </c>
      <c r="FN45">
        <f t="shared" ca="1" si="59"/>
        <v>-63.420833333332794</v>
      </c>
      <c r="FO45">
        <f t="shared" ca="1" si="59"/>
        <v>-94.743333333333453</v>
      </c>
      <c r="FP45">
        <f t="shared" ca="1" si="59"/>
        <v>-119.69100000000002</v>
      </c>
      <c r="FQ45">
        <f t="shared" ca="1" si="59"/>
        <v>-137.76766666666666</v>
      </c>
      <c r="FR45">
        <f t="shared" ca="1" si="59"/>
        <v>-159.90883333333298</v>
      </c>
      <c r="FS45">
        <f t="shared" ca="1" si="59"/>
        <v>-195.56166666666627</v>
      </c>
      <c r="FT45">
        <f t="shared" ca="1" si="59"/>
        <v>-231.84499999999986</v>
      </c>
      <c r="FU45">
        <f t="shared" ca="1" si="59"/>
        <v>-251.07749999999953</v>
      </c>
      <c r="FV45">
        <f t="shared" ca="1" si="59"/>
        <v>-273.15399999999988</v>
      </c>
      <c r="FW45">
        <f t="shared" ca="1" si="59"/>
        <v>-301.39199999999994</v>
      </c>
      <c r="FX45">
        <f t="shared" ca="1" si="59"/>
        <v>-322.07483333333312</v>
      </c>
      <c r="FY45">
        <f t="shared" ref="FY45:GV45" ca="1" si="60">IF(FY38="n/a", "n/a", IF(FY39="n/a", "n/a", IF(FY40="n/a", "n/a", IF(FY41="n/a", "n/a", SUM(FY38:FY41)))))</f>
        <v>-339.47733333333304</v>
      </c>
      <c r="FZ45">
        <f t="shared" ca="1" si="60"/>
        <v>-352.88383333333331</v>
      </c>
      <c r="GA45">
        <f t="shared" ca="1" si="60"/>
        <v>-355.85499999999979</v>
      </c>
      <c r="GB45">
        <f t="shared" ca="1" si="60"/>
        <v>-360.51916666666574</v>
      </c>
      <c r="GC45">
        <f t="shared" ca="1" si="60"/>
        <v>-365.69016666666698</v>
      </c>
      <c r="GD45">
        <f t="shared" ca="1" si="60"/>
        <v>-375.09783333333314</v>
      </c>
      <c r="GE45">
        <f t="shared" ca="1" si="60"/>
        <v>-376.68199999999968</v>
      </c>
      <c r="GF45">
        <f t="shared" ca="1" si="60"/>
        <v>-381.23516666666717</v>
      </c>
      <c r="GG45">
        <f t="shared" ca="1" si="60"/>
        <v>-392.95616666666649</v>
      </c>
      <c r="GH45">
        <f t="shared" ca="1" si="60"/>
        <v>-395.76133333333246</v>
      </c>
      <c r="GI45">
        <f t="shared" ca="1" si="60"/>
        <v>-395.66066666666666</v>
      </c>
      <c r="GJ45">
        <f t="shared" ca="1" si="60"/>
        <v>-397.2560000000002</v>
      </c>
      <c r="GK45">
        <f t="shared" ca="1" si="60"/>
        <v>-401.93533333333266</v>
      </c>
      <c r="GL45">
        <f t="shared" ca="1" si="60"/>
        <v>-409.92716666666649</v>
      </c>
      <c r="GM45">
        <f t="shared" ca="1" si="60"/>
        <v>-413.38699999999926</v>
      </c>
      <c r="GN45">
        <f t="shared" ca="1" si="60"/>
        <v>-395.94333333333338</v>
      </c>
      <c r="GO45" t="e">
        <f t="shared" ca="1" si="60"/>
        <v>#N/A</v>
      </c>
      <c r="GP45" t="e">
        <f t="shared" ca="1" si="60"/>
        <v>#N/A</v>
      </c>
      <c r="GQ45" t="e">
        <f t="shared" ca="1" si="60"/>
        <v>#N/A</v>
      </c>
      <c r="GR45" t="str">
        <f t="shared" ca="1" si="60"/>
        <v>n/a</v>
      </c>
      <c r="GS45" t="str">
        <f t="shared" ca="1" si="60"/>
        <v>n/a</v>
      </c>
      <c r="GT45" t="str">
        <f t="shared" ca="1" si="60"/>
        <v>n/a</v>
      </c>
      <c r="GU45" t="str">
        <f t="shared" ca="1" si="60"/>
        <v>n/a</v>
      </c>
      <c r="GV45" t="str">
        <f t="shared" ca="1" si="60"/>
        <v>n/a</v>
      </c>
    </row>
    <row r="46" spans="1:204" x14ac:dyDescent="0.25">
      <c r="A46" s="7" t="s">
        <v>176</v>
      </c>
      <c r="B46" t="s">
        <v>244</v>
      </c>
      <c r="C46" t="str">
        <f t="shared" ref="C46:BN46" ca="1" si="61">IFERROR(C45/C23, "n/a")</f>
        <v>n/a</v>
      </c>
      <c r="D46" t="str">
        <f t="shared" ca="1" si="61"/>
        <v>n/a</v>
      </c>
      <c r="E46" t="str">
        <f t="shared" ca="1" si="61"/>
        <v>n/a</v>
      </c>
      <c r="F46" t="str">
        <f t="shared" ca="1" si="61"/>
        <v>n/a</v>
      </c>
      <c r="G46" t="str">
        <f t="shared" ca="1" si="61"/>
        <v>n/a</v>
      </c>
      <c r="H46" t="str">
        <f t="shared" ca="1" si="61"/>
        <v>n/a</v>
      </c>
      <c r="I46" t="str">
        <f t="shared" ca="1" si="61"/>
        <v>n/a</v>
      </c>
      <c r="J46" t="str">
        <f t="shared" ca="1" si="61"/>
        <v>n/a</v>
      </c>
      <c r="K46" t="str">
        <f t="shared" ca="1" si="61"/>
        <v>n/a</v>
      </c>
      <c r="L46" t="str">
        <f t="shared" ca="1" si="61"/>
        <v>n/a</v>
      </c>
      <c r="M46" t="str">
        <f t="shared" ca="1" si="61"/>
        <v>n/a</v>
      </c>
      <c r="N46" t="str">
        <f t="shared" ca="1" si="61"/>
        <v>n/a</v>
      </c>
      <c r="O46" t="str">
        <f t="shared" ca="1" si="61"/>
        <v>n/a</v>
      </c>
      <c r="P46" t="str">
        <f t="shared" ca="1" si="61"/>
        <v>n/a</v>
      </c>
      <c r="Q46" t="str">
        <f t="shared" ca="1" si="61"/>
        <v>n/a</v>
      </c>
      <c r="R46" t="str">
        <f t="shared" ca="1" si="61"/>
        <v>n/a</v>
      </c>
      <c r="S46" t="str">
        <f t="shared" ca="1" si="61"/>
        <v>n/a</v>
      </c>
      <c r="T46" t="str">
        <f t="shared" ca="1" si="61"/>
        <v>n/a</v>
      </c>
      <c r="U46" t="str">
        <f t="shared" ca="1" si="61"/>
        <v>n/a</v>
      </c>
      <c r="V46" t="str">
        <f t="shared" ca="1" si="61"/>
        <v>n/a</v>
      </c>
      <c r="W46" t="str">
        <f t="shared" ca="1" si="61"/>
        <v>n/a</v>
      </c>
      <c r="X46" t="str">
        <f t="shared" ca="1" si="61"/>
        <v>n/a</v>
      </c>
      <c r="Y46" t="str">
        <f t="shared" ca="1" si="61"/>
        <v>n/a</v>
      </c>
      <c r="Z46" t="str">
        <f t="shared" ca="1" si="61"/>
        <v>n/a</v>
      </c>
      <c r="AA46" t="str">
        <f t="shared" ca="1" si="61"/>
        <v>n/a</v>
      </c>
      <c r="AB46" t="str">
        <f t="shared" ca="1" si="61"/>
        <v>n/a</v>
      </c>
      <c r="AC46" t="str">
        <f t="shared" ca="1" si="61"/>
        <v>n/a</v>
      </c>
      <c r="AD46" t="str">
        <f t="shared" ca="1" si="61"/>
        <v>n/a</v>
      </c>
      <c r="AE46" t="str">
        <f t="shared" ca="1" si="61"/>
        <v>n/a</v>
      </c>
      <c r="AF46" t="str">
        <f t="shared" ca="1" si="61"/>
        <v>n/a</v>
      </c>
      <c r="AG46" t="str">
        <f t="shared" ca="1" si="61"/>
        <v>n/a</v>
      </c>
      <c r="AH46" t="str">
        <f t="shared" ca="1" si="61"/>
        <v>n/a</v>
      </c>
      <c r="AI46" t="str">
        <f t="shared" ca="1" si="61"/>
        <v>n/a</v>
      </c>
      <c r="AJ46" t="str">
        <f t="shared" ca="1" si="61"/>
        <v>n/a</v>
      </c>
      <c r="AK46" t="str">
        <f t="shared" ca="1" si="61"/>
        <v>n/a</v>
      </c>
      <c r="AL46" t="str">
        <f t="shared" ca="1" si="61"/>
        <v>n/a</v>
      </c>
      <c r="AM46" t="str">
        <f t="shared" ca="1" si="61"/>
        <v>n/a</v>
      </c>
      <c r="AN46" t="str">
        <f t="shared" ca="1" si="61"/>
        <v>n/a</v>
      </c>
      <c r="AO46" t="str">
        <f t="shared" ca="1" si="61"/>
        <v>n/a</v>
      </c>
      <c r="AP46" t="str">
        <f t="shared" ca="1" si="61"/>
        <v>n/a</v>
      </c>
      <c r="AQ46" t="str">
        <f t="shared" ca="1" si="61"/>
        <v>n/a</v>
      </c>
      <c r="AR46" t="str">
        <f t="shared" ca="1" si="61"/>
        <v>n/a</v>
      </c>
      <c r="AS46" t="str">
        <f t="shared" ca="1" si="61"/>
        <v>n/a</v>
      </c>
      <c r="AT46" t="str">
        <f t="shared" ca="1" si="61"/>
        <v>n/a</v>
      </c>
      <c r="AU46" t="str">
        <f t="shared" ca="1" si="61"/>
        <v>n/a</v>
      </c>
      <c r="AV46" t="str">
        <f t="shared" ca="1" si="61"/>
        <v>n/a</v>
      </c>
      <c r="AW46" t="str">
        <f t="shared" ca="1" si="61"/>
        <v>n/a</v>
      </c>
      <c r="AX46" t="str">
        <f t="shared" ca="1" si="61"/>
        <v>n/a</v>
      </c>
      <c r="AY46" t="str">
        <f t="shared" ca="1" si="61"/>
        <v>n/a</v>
      </c>
      <c r="AZ46" t="str">
        <f t="shared" ca="1" si="61"/>
        <v>n/a</v>
      </c>
      <c r="BA46" t="str">
        <f t="shared" ca="1" si="61"/>
        <v>n/a</v>
      </c>
      <c r="BB46" t="str">
        <f t="shared" ca="1" si="61"/>
        <v>n/a</v>
      </c>
      <c r="BC46" t="str">
        <f t="shared" ca="1" si="61"/>
        <v>n/a</v>
      </c>
      <c r="BD46" t="str">
        <f t="shared" ca="1" si="61"/>
        <v>n/a</v>
      </c>
      <c r="BE46" t="str">
        <f t="shared" ca="1" si="61"/>
        <v>n/a</v>
      </c>
      <c r="BF46" t="str">
        <f t="shared" ca="1" si="61"/>
        <v>n/a</v>
      </c>
      <c r="BG46" t="str">
        <f t="shared" ca="1" si="61"/>
        <v>n/a</v>
      </c>
      <c r="BH46" t="str">
        <f t="shared" ca="1" si="61"/>
        <v>n/a</v>
      </c>
      <c r="BI46" t="str">
        <f t="shared" ca="1" si="61"/>
        <v>n/a</v>
      </c>
      <c r="BJ46" t="str">
        <f t="shared" ca="1" si="61"/>
        <v>n/a</v>
      </c>
      <c r="BK46" t="str">
        <f t="shared" ca="1" si="61"/>
        <v>n/a</v>
      </c>
      <c r="BL46" t="str">
        <f t="shared" ca="1" si="61"/>
        <v>n/a</v>
      </c>
      <c r="BM46" t="str">
        <f t="shared" ca="1" si="61"/>
        <v>n/a</v>
      </c>
      <c r="BN46" t="str">
        <f t="shared" ca="1" si="61"/>
        <v>n/a</v>
      </c>
      <c r="BO46" t="str">
        <f t="shared" ref="BO46:DZ46" ca="1" si="62">IFERROR(BO45/BO23, "n/a")</f>
        <v>n/a</v>
      </c>
      <c r="BP46" t="str">
        <f t="shared" ca="1" si="62"/>
        <v>n/a</v>
      </c>
      <c r="BQ46" t="str">
        <f t="shared" ca="1" si="62"/>
        <v>n/a</v>
      </c>
      <c r="BR46" t="str">
        <f t="shared" ca="1" si="62"/>
        <v>n/a</v>
      </c>
      <c r="BS46" t="str">
        <f t="shared" ca="1" si="62"/>
        <v>n/a</v>
      </c>
      <c r="BT46" t="str">
        <f t="shared" ca="1" si="62"/>
        <v>n/a</v>
      </c>
      <c r="BU46" t="str">
        <f t="shared" ca="1" si="62"/>
        <v>n/a</v>
      </c>
      <c r="BV46" t="str">
        <f t="shared" ca="1" si="62"/>
        <v>n/a</v>
      </c>
      <c r="BW46" t="str">
        <f t="shared" ca="1" si="62"/>
        <v>n/a</v>
      </c>
      <c r="BX46" t="str">
        <f t="shared" ca="1" si="62"/>
        <v>n/a</v>
      </c>
      <c r="BY46" t="str">
        <f t="shared" ca="1" si="62"/>
        <v>n/a</v>
      </c>
      <c r="BZ46" t="str">
        <f t="shared" ca="1" si="62"/>
        <v>n/a</v>
      </c>
      <c r="CA46" t="str">
        <f t="shared" ca="1" si="62"/>
        <v>n/a</v>
      </c>
      <c r="CB46" t="str">
        <f t="shared" ca="1" si="62"/>
        <v>n/a</v>
      </c>
      <c r="CC46" t="str">
        <f t="shared" ca="1" si="62"/>
        <v>n/a</v>
      </c>
      <c r="CD46" t="str">
        <f t="shared" ca="1" si="62"/>
        <v>n/a</v>
      </c>
      <c r="CE46" t="str">
        <f t="shared" ca="1" si="62"/>
        <v>n/a</v>
      </c>
      <c r="CF46" t="str">
        <f t="shared" ca="1" si="62"/>
        <v>n/a</v>
      </c>
      <c r="CG46" t="str">
        <f t="shared" ca="1" si="62"/>
        <v>n/a</v>
      </c>
      <c r="CH46" t="str">
        <f t="shared" ca="1" si="62"/>
        <v>n/a</v>
      </c>
      <c r="CI46" t="str">
        <f t="shared" ca="1" si="62"/>
        <v>n/a</v>
      </c>
      <c r="CJ46" t="str">
        <f t="shared" ca="1" si="62"/>
        <v>n/a</v>
      </c>
      <c r="CK46" t="str">
        <f t="shared" ca="1" si="62"/>
        <v>n/a</v>
      </c>
      <c r="CL46" t="str">
        <f t="shared" ca="1" si="62"/>
        <v>n/a</v>
      </c>
      <c r="CM46" t="str">
        <f t="shared" ca="1" si="62"/>
        <v>n/a</v>
      </c>
      <c r="CN46" t="str">
        <f t="shared" ca="1" si="62"/>
        <v>n/a</v>
      </c>
      <c r="CO46" t="str">
        <f t="shared" ca="1" si="62"/>
        <v>n/a</v>
      </c>
      <c r="CP46" t="str">
        <f t="shared" ca="1" si="62"/>
        <v>n/a</v>
      </c>
      <c r="CQ46" t="str">
        <f t="shared" ca="1" si="62"/>
        <v>n/a</v>
      </c>
      <c r="CR46" t="str">
        <f t="shared" ca="1" si="62"/>
        <v>n/a</v>
      </c>
      <c r="CS46" t="str">
        <f t="shared" ca="1" si="62"/>
        <v>n/a</v>
      </c>
      <c r="CT46" t="str">
        <f t="shared" ca="1" si="62"/>
        <v>n/a</v>
      </c>
      <c r="CU46" t="str">
        <f t="shared" ca="1" si="62"/>
        <v>n/a</v>
      </c>
      <c r="CV46" t="str">
        <f t="shared" ca="1" si="62"/>
        <v>n/a</v>
      </c>
      <c r="CW46" t="str">
        <f t="shared" ca="1" si="62"/>
        <v>n/a</v>
      </c>
      <c r="CX46" t="str">
        <f t="shared" ca="1" si="62"/>
        <v>n/a</v>
      </c>
      <c r="CY46" t="str">
        <f t="shared" ca="1" si="62"/>
        <v>n/a</v>
      </c>
      <c r="CZ46" t="str">
        <f t="shared" ca="1" si="62"/>
        <v>n/a</v>
      </c>
      <c r="DA46" t="str">
        <f t="shared" ca="1" si="62"/>
        <v>n/a</v>
      </c>
      <c r="DB46" t="str">
        <f t="shared" ca="1" si="62"/>
        <v>n/a</v>
      </c>
      <c r="DC46" t="str">
        <f t="shared" ca="1" si="62"/>
        <v>n/a</v>
      </c>
      <c r="DD46" t="str">
        <f t="shared" ca="1" si="62"/>
        <v>n/a</v>
      </c>
      <c r="DE46" t="str">
        <f t="shared" ca="1" si="62"/>
        <v>n/a</v>
      </c>
      <c r="DF46" t="str">
        <f t="shared" ca="1" si="62"/>
        <v>n/a</v>
      </c>
      <c r="DG46" t="str">
        <f t="shared" ca="1" si="62"/>
        <v>n/a</v>
      </c>
      <c r="DH46" t="str">
        <f t="shared" ca="1" si="62"/>
        <v>n/a</v>
      </c>
      <c r="DI46" t="str">
        <f t="shared" ca="1" si="62"/>
        <v>n/a</v>
      </c>
      <c r="DJ46" t="str">
        <f t="shared" ca="1" si="62"/>
        <v>n/a</v>
      </c>
      <c r="DK46" t="str">
        <f t="shared" ca="1" si="62"/>
        <v>n/a</v>
      </c>
      <c r="DL46" t="str">
        <f t="shared" ca="1" si="62"/>
        <v>n/a</v>
      </c>
      <c r="DM46" t="str">
        <f t="shared" ca="1" si="62"/>
        <v>n/a</v>
      </c>
      <c r="DN46" t="str">
        <f t="shared" ca="1" si="62"/>
        <v>n/a</v>
      </c>
      <c r="DO46" t="str">
        <f t="shared" ca="1" si="62"/>
        <v>n/a</v>
      </c>
      <c r="DP46" t="str">
        <f t="shared" ca="1" si="62"/>
        <v>n/a</v>
      </c>
      <c r="DQ46" t="str">
        <f t="shared" ca="1" si="62"/>
        <v>n/a</v>
      </c>
      <c r="DR46" t="str">
        <f t="shared" ca="1" si="62"/>
        <v>n/a</v>
      </c>
      <c r="DS46" t="str">
        <f t="shared" ca="1" si="62"/>
        <v>n/a</v>
      </c>
      <c r="DT46" t="str">
        <f t="shared" ca="1" si="62"/>
        <v>n/a</v>
      </c>
      <c r="DU46" t="str">
        <f t="shared" ca="1" si="62"/>
        <v>n/a</v>
      </c>
      <c r="DV46" t="str">
        <f t="shared" ca="1" si="62"/>
        <v>n/a</v>
      </c>
      <c r="DW46" t="str">
        <f t="shared" ca="1" si="62"/>
        <v>n/a</v>
      </c>
      <c r="DX46" t="str">
        <f t="shared" ca="1" si="62"/>
        <v>n/a</v>
      </c>
      <c r="DY46" t="str">
        <f t="shared" ca="1" si="62"/>
        <v>n/a</v>
      </c>
      <c r="DZ46" t="str">
        <f t="shared" ca="1" si="62"/>
        <v>n/a</v>
      </c>
      <c r="EA46" t="str">
        <f t="shared" ref="EA46:GL46" ca="1" si="63">IFERROR(EA45/EA23, "n/a")</f>
        <v>n/a</v>
      </c>
      <c r="EB46" t="str">
        <f t="shared" ca="1" si="63"/>
        <v>n/a</v>
      </c>
      <c r="EC46" t="str">
        <f t="shared" ca="1" si="63"/>
        <v>n/a</v>
      </c>
      <c r="ED46" t="str">
        <f t="shared" ca="1" si="63"/>
        <v>n/a</v>
      </c>
      <c r="EE46" t="str">
        <f t="shared" ca="1" si="63"/>
        <v>n/a</v>
      </c>
      <c r="EF46" t="str">
        <f t="shared" ca="1" si="63"/>
        <v>n/a</v>
      </c>
      <c r="EG46" t="str">
        <f t="shared" ca="1" si="63"/>
        <v>n/a</v>
      </c>
      <c r="EH46" t="str">
        <f t="shared" ca="1" si="63"/>
        <v>n/a</v>
      </c>
      <c r="EI46" t="str">
        <f t="shared" ca="1" si="63"/>
        <v>n/a</v>
      </c>
      <c r="EJ46" t="str">
        <f t="shared" ca="1" si="63"/>
        <v>n/a</v>
      </c>
      <c r="EK46" t="str">
        <f t="shared" ca="1" si="63"/>
        <v>n/a</v>
      </c>
      <c r="EL46" t="str">
        <f t="shared" ca="1" si="63"/>
        <v>n/a</v>
      </c>
      <c r="EM46" t="str">
        <f t="shared" ca="1" si="63"/>
        <v>n/a</v>
      </c>
      <c r="EN46" t="str">
        <f t="shared" ca="1" si="63"/>
        <v>n/a</v>
      </c>
      <c r="EO46" t="str">
        <f t="shared" ca="1" si="63"/>
        <v>n/a</v>
      </c>
      <c r="EP46" t="str">
        <f t="shared" ca="1" si="63"/>
        <v>n/a</v>
      </c>
      <c r="EQ46" t="str">
        <f t="shared" ca="1" si="63"/>
        <v>n/a</v>
      </c>
      <c r="ER46" t="str">
        <f t="shared" ca="1" si="63"/>
        <v>n/a</v>
      </c>
      <c r="ES46" t="str">
        <f t="shared" ca="1" si="63"/>
        <v>n/a</v>
      </c>
      <c r="ET46" t="str">
        <f t="shared" ca="1" si="63"/>
        <v>n/a</v>
      </c>
      <c r="EU46" t="str">
        <f t="shared" ca="1" si="63"/>
        <v>n/a</v>
      </c>
      <c r="EV46" t="str">
        <f t="shared" ca="1" si="63"/>
        <v>n/a</v>
      </c>
      <c r="EW46" t="str">
        <f t="shared" ca="1" si="63"/>
        <v>n/a</v>
      </c>
      <c r="EX46" t="str">
        <f t="shared" ca="1" si="63"/>
        <v>n/a</v>
      </c>
      <c r="EY46" t="str">
        <f t="shared" ca="1" si="63"/>
        <v>n/a</v>
      </c>
      <c r="EZ46" t="str">
        <f t="shared" ca="1" si="63"/>
        <v>n/a</v>
      </c>
      <c r="FA46" t="str">
        <f t="shared" ca="1" si="63"/>
        <v>n/a</v>
      </c>
      <c r="FB46" t="str">
        <f t="shared" ca="1" si="63"/>
        <v>n/a</v>
      </c>
      <c r="FC46" t="str">
        <f t="shared" ca="1" si="63"/>
        <v>n/a</v>
      </c>
      <c r="FD46" t="str">
        <f t="shared" ca="1" si="63"/>
        <v>n/a</v>
      </c>
      <c r="FE46" t="str">
        <f t="shared" ca="1" si="63"/>
        <v>n/a</v>
      </c>
      <c r="FF46" t="str">
        <f t="shared" ca="1" si="63"/>
        <v>n/a</v>
      </c>
      <c r="FG46" t="str">
        <f t="shared" ca="1" si="63"/>
        <v>n/a</v>
      </c>
      <c r="FH46" t="str">
        <f t="shared" ca="1" si="63"/>
        <v>n/a</v>
      </c>
      <c r="FI46" t="str">
        <f t="shared" ca="1" si="63"/>
        <v>n/a</v>
      </c>
      <c r="FJ46" t="str">
        <f t="shared" ca="1" si="63"/>
        <v>n/a</v>
      </c>
      <c r="FK46" t="str">
        <f t="shared" ca="1" si="63"/>
        <v>n/a</v>
      </c>
      <c r="FL46" t="str">
        <f t="shared" ca="1" si="63"/>
        <v>n/a</v>
      </c>
      <c r="FM46" t="str">
        <f t="shared" ca="1" si="63"/>
        <v>n/a</v>
      </c>
      <c r="FN46" t="str">
        <f t="shared" ca="1" si="63"/>
        <v>n/a</v>
      </c>
      <c r="FO46" t="str">
        <f t="shared" ca="1" si="63"/>
        <v>n/a</v>
      </c>
      <c r="FP46" t="str">
        <f t="shared" ca="1" si="63"/>
        <v>n/a</v>
      </c>
      <c r="FQ46" t="str">
        <f t="shared" ca="1" si="63"/>
        <v>n/a</v>
      </c>
      <c r="FR46" t="str">
        <f t="shared" ca="1" si="63"/>
        <v>n/a</v>
      </c>
      <c r="FS46" t="str">
        <f t="shared" ca="1" si="63"/>
        <v>n/a</v>
      </c>
      <c r="FT46" t="str">
        <f t="shared" ca="1" si="63"/>
        <v>n/a</v>
      </c>
      <c r="FU46" t="str">
        <f t="shared" ca="1" si="63"/>
        <v>n/a</v>
      </c>
      <c r="FV46" t="str">
        <f t="shared" ca="1" si="63"/>
        <v>n/a</v>
      </c>
      <c r="FW46" t="str">
        <f t="shared" ca="1" si="63"/>
        <v>n/a</v>
      </c>
      <c r="FX46" t="str">
        <f t="shared" ca="1" si="63"/>
        <v>n/a</v>
      </c>
      <c r="FY46" t="str">
        <f t="shared" ca="1" si="63"/>
        <v>n/a</v>
      </c>
      <c r="FZ46" t="str">
        <f t="shared" ca="1" si="63"/>
        <v>n/a</v>
      </c>
      <c r="GA46" t="str">
        <f t="shared" ca="1" si="63"/>
        <v>n/a</v>
      </c>
      <c r="GB46" t="str">
        <f t="shared" ca="1" si="63"/>
        <v>n/a</v>
      </c>
      <c r="GC46" t="str">
        <f t="shared" ca="1" si="63"/>
        <v>n/a</v>
      </c>
      <c r="GD46" t="str">
        <f t="shared" ca="1" si="63"/>
        <v>n/a</v>
      </c>
      <c r="GE46" t="str">
        <f t="shared" ca="1" si="63"/>
        <v>n/a</v>
      </c>
      <c r="GF46" t="str">
        <f t="shared" ca="1" si="63"/>
        <v>n/a</v>
      </c>
      <c r="GG46" t="str">
        <f t="shared" ca="1" si="63"/>
        <v>n/a</v>
      </c>
      <c r="GH46" t="str">
        <f t="shared" ca="1" si="63"/>
        <v>n/a</v>
      </c>
      <c r="GI46" t="str">
        <f t="shared" ca="1" si="63"/>
        <v>n/a</v>
      </c>
      <c r="GJ46" t="str">
        <f t="shared" ca="1" si="63"/>
        <v>n/a</v>
      </c>
      <c r="GK46" t="str">
        <f t="shared" ca="1" si="63"/>
        <v>n/a</v>
      </c>
      <c r="GL46" t="str">
        <f t="shared" ca="1" si="63"/>
        <v>n/a</v>
      </c>
      <c r="GM46">
        <f t="shared" ref="GM46:GV46" ca="1" si="64">IFERROR(GM45/GM23, "n/a")</f>
        <v>-384.4732392467609</v>
      </c>
      <c r="GN46">
        <f t="shared" ca="1" si="64"/>
        <v>-366.5725620442164</v>
      </c>
      <c r="GO46" t="str">
        <f t="shared" ca="1" si="64"/>
        <v>n/a</v>
      </c>
      <c r="GP46" t="str">
        <f t="shared" ca="1" si="64"/>
        <v>n/a</v>
      </c>
      <c r="GQ46" t="str">
        <f t="shared" ca="1" si="64"/>
        <v>n/a</v>
      </c>
      <c r="GR46" t="str">
        <f t="shared" ca="1" si="64"/>
        <v>n/a</v>
      </c>
      <c r="GS46" t="str">
        <f t="shared" ca="1" si="64"/>
        <v>n/a</v>
      </c>
      <c r="GT46" t="str">
        <f t="shared" ca="1" si="64"/>
        <v>n/a</v>
      </c>
      <c r="GU46" t="str">
        <f t="shared" ca="1" si="64"/>
        <v>n/a</v>
      </c>
      <c r="GV46" t="str">
        <f t="shared" ca="1" si="64"/>
        <v>n/a</v>
      </c>
    </row>
    <row r="47" spans="1:204" x14ac:dyDescent="0.25">
      <c r="A47" s="7" t="s">
        <v>190</v>
      </c>
      <c r="B47" s="15" t="s">
        <v>189</v>
      </c>
      <c r="C47" t="str">
        <f t="shared" ref="C47:BN47" ca="1" si="65">IFERROR(C21-C46, "n/a")</f>
        <v>n/a</v>
      </c>
      <c r="D47" t="str">
        <f t="shared" ca="1" si="65"/>
        <v>n/a</v>
      </c>
      <c r="E47" t="str">
        <f t="shared" ca="1" si="65"/>
        <v>n/a</v>
      </c>
      <c r="F47" t="str">
        <f t="shared" ca="1" si="65"/>
        <v>n/a</v>
      </c>
      <c r="G47" t="str">
        <f t="shared" ca="1" si="65"/>
        <v>n/a</v>
      </c>
      <c r="H47" t="str">
        <f t="shared" ca="1" si="65"/>
        <v>n/a</v>
      </c>
      <c r="I47" t="str">
        <f t="shared" ca="1" si="65"/>
        <v>n/a</v>
      </c>
      <c r="J47" t="str">
        <f t="shared" ca="1" si="65"/>
        <v>n/a</v>
      </c>
      <c r="K47" t="str">
        <f t="shared" ca="1" si="65"/>
        <v>n/a</v>
      </c>
      <c r="L47" t="str">
        <f t="shared" ca="1" si="65"/>
        <v>n/a</v>
      </c>
      <c r="M47" t="str">
        <f t="shared" ca="1" si="65"/>
        <v>n/a</v>
      </c>
      <c r="N47" t="str">
        <f t="shared" ca="1" si="65"/>
        <v>n/a</v>
      </c>
      <c r="O47" t="str">
        <f t="shared" ca="1" si="65"/>
        <v>n/a</v>
      </c>
      <c r="P47" t="str">
        <f t="shared" ca="1" si="65"/>
        <v>n/a</v>
      </c>
      <c r="Q47" t="str">
        <f t="shared" ca="1" si="65"/>
        <v>n/a</v>
      </c>
      <c r="R47" t="str">
        <f t="shared" ca="1" si="65"/>
        <v>n/a</v>
      </c>
      <c r="S47" t="str">
        <f t="shared" ca="1" si="65"/>
        <v>n/a</v>
      </c>
      <c r="T47" t="str">
        <f t="shared" ca="1" si="65"/>
        <v>n/a</v>
      </c>
      <c r="U47" t="str">
        <f t="shared" ca="1" si="65"/>
        <v>n/a</v>
      </c>
      <c r="V47" t="str">
        <f t="shared" ca="1" si="65"/>
        <v>n/a</v>
      </c>
      <c r="W47" t="str">
        <f t="shared" ca="1" si="65"/>
        <v>n/a</v>
      </c>
      <c r="X47" t="str">
        <f t="shared" ca="1" si="65"/>
        <v>n/a</v>
      </c>
      <c r="Y47" t="str">
        <f t="shared" ca="1" si="65"/>
        <v>n/a</v>
      </c>
      <c r="Z47" t="str">
        <f t="shared" ca="1" si="65"/>
        <v>n/a</v>
      </c>
      <c r="AA47" t="str">
        <f t="shared" ca="1" si="65"/>
        <v>n/a</v>
      </c>
      <c r="AB47" t="str">
        <f t="shared" ca="1" si="65"/>
        <v>n/a</v>
      </c>
      <c r="AC47" t="str">
        <f t="shared" ca="1" si="65"/>
        <v>n/a</v>
      </c>
      <c r="AD47" t="str">
        <f t="shared" ca="1" si="65"/>
        <v>n/a</v>
      </c>
      <c r="AE47" t="str">
        <f t="shared" ca="1" si="65"/>
        <v>n/a</v>
      </c>
      <c r="AF47" t="str">
        <f t="shared" ca="1" si="65"/>
        <v>n/a</v>
      </c>
      <c r="AG47" t="str">
        <f t="shared" ca="1" si="65"/>
        <v>n/a</v>
      </c>
      <c r="AH47" t="str">
        <f t="shared" ca="1" si="65"/>
        <v>n/a</v>
      </c>
      <c r="AI47" t="str">
        <f t="shared" ca="1" si="65"/>
        <v>n/a</v>
      </c>
      <c r="AJ47" t="str">
        <f t="shared" ca="1" si="65"/>
        <v>n/a</v>
      </c>
      <c r="AK47" t="str">
        <f t="shared" ca="1" si="65"/>
        <v>n/a</v>
      </c>
      <c r="AL47" t="str">
        <f t="shared" ca="1" si="65"/>
        <v>n/a</v>
      </c>
      <c r="AM47" t="str">
        <f t="shared" ca="1" si="65"/>
        <v>n/a</v>
      </c>
      <c r="AN47" t="str">
        <f t="shared" ca="1" si="65"/>
        <v>n/a</v>
      </c>
      <c r="AO47" t="str">
        <f t="shared" ca="1" si="65"/>
        <v>n/a</v>
      </c>
      <c r="AP47" t="str">
        <f t="shared" ca="1" si="65"/>
        <v>n/a</v>
      </c>
      <c r="AQ47" t="str">
        <f t="shared" ca="1" si="65"/>
        <v>n/a</v>
      </c>
      <c r="AR47" t="str">
        <f t="shared" ca="1" si="65"/>
        <v>n/a</v>
      </c>
      <c r="AS47" t="str">
        <f t="shared" ca="1" si="65"/>
        <v>n/a</v>
      </c>
      <c r="AT47" t="str">
        <f t="shared" ca="1" si="65"/>
        <v>n/a</v>
      </c>
      <c r="AU47" t="str">
        <f t="shared" ca="1" si="65"/>
        <v>n/a</v>
      </c>
      <c r="AV47" t="str">
        <f t="shared" ca="1" si="65"/>
        <v>n/a</v>
      </c>
      <c r="AW47" t="str">
        <f t="shared" ca="1" si="65"/>
        <v>n/a</v>
      </c>
      <c r="AX47" t="str">
        <f t="shared" ca="1" si="65"/>
        <v>n/a</v>
      </c>
      <c r="AY47" t="str">
        <f t="shared" ca="1" si="65"/>
        <v>n/a</v>
      </c>
      <c r="AZ47" t="str">
        <f t="shared" ca="1" si="65"/>
        <v>n/a</v>
      </c>
      <c r="BA47" t="str">
        <f t="shared" ca="1" si="65"/>
        <v>n/a</v>
      </c>
      <c r="BB47" t="str">
        <f t="shared" ca="1" si="65"/>
        <v>n/a</v>
      </c>
      <c r="BC47" t="str">
        <f t="shared" ca="1" si="65"/>
        <v>n/a</v>
      </c>
      <c r="BD47" t="str">
        <f t="shared" ca="1" si="65"/>
        <v>n/a</v>
      </c>
      <c r="BE47" t="str">
        <f t="shared" ca="1" si="65"/>
        <v>n/a</v>
      </c>
      <c r="BF47" t="str">
        <f t="shared" ca="1" si="65"/>
        <v>n/a</v>
      </c>
      <c r="BG47" t="str">
        <f t="shared" ca="1" si="65"/>
        <v>n/a</v>
      </c>
      <c r="BH47" t="str">
        <f t="shared" ca="1" si="65"/>
        <v>n/a</v>
      </c>
      <c r="BI47" t="str">
        <f t="shared" ca="1" si="65"/>
        <v>n/a</v>
      </c>
      <c r="BJ47" t="str">
        <f t="shared" ca="1" si="65"/>
        <v>n/a</v>
      </c>
      <c r="BK47" t="str">
        <f t="shared" ca="1" si="65"/>
        <v>n/a</v>
      </c>
      <c r="BL47" t="str">
        <f t="shared" ca="1" si="65"/>
        <v>n/a</v>
      </c>
      <c r="BM47" t="str">
        <f t="shared" ca="1" si="65"/>
        <v>n/a</v>
      </c>
      <c r="BN47" t="str">
        <f t="shared" ca="1" si="65"/>
        <v>n/a</v>
      </c>
      <c r="BO47" t="str">
        <f t="shared" ref="BO47:DZ47" ca="1" si="66">IFERROR(BO21-BO46, "n/a")</f>
        <v>n/a</v>
      </c>
      <c r="BP47" t="str">
        <f t="shared" ca="1" si="66"/>
        <v>n/a</v>
      </c>
      <c r="BQ47" t="str">
        <f t="shared" ca="1" si="66"/>
        <v>n/a</v>
      </c>
      <c r="BR47" t="str">
        <f t="shared" ca="1" si="66"/>
        <v>n/a</v>
      </c>
      <c r="BS47" t="str">
        <f t="shared" ca="1" si="66"/>
        <v>n/a</v>
      </c>
      <c r="BT47" t="str">
        <f t="shared" ca="1" si="66"/>
        <v>n/a</v>
      </c>
      <c r="BU47" t="str">
        <f t="shared" ca="1" si="66"/>
        <v>n/a</v>
      </c>
      <c r="BV47" t="str">
        <f t="shared" ca="1" si="66"/>
        <v>n/a</v>
      </c>
      <c r="BW47" t="str">
        <f t="shared" ca="1" si="66"/>
        <v>n/a</v>
      </c>
      <c r="BX47" t="str">
        <f t="shared" ca="1" si="66"/>
        <v>n/a</v>
      </c>
      <c r="BY47" t="str">
        <f t="shared" ca="1" si="66"/>
        <v>n/a</v>
      </c>
      <c r="BZ47" t="str">
        <f t="shared" ca="1" si="66"/>
        <v>n/a</v>
      </c>
      <c r="CA47" t="str">
        <f t="shared" ca="1" si="66"/>
        <v>n/a</v>
      </c>
      <c r="CB47" t="str">
        <f t="shared" ca="1" si="66"/>
        <v>n/a</v>
      </c>
      <c r="CC47" t="str">
        <f t="shared" ca="1" si="66"/>
        <v>n/a</v>
      </c>
      <c r="CD47" t="str">
        <f t="shared" ca="1" si="66"/>
        <v>n/a</v>
      </c>
      <c r="CE47" t="str">
        <f t="shared" ca="1" si="66"/>
        <v>n/a</v>
      </c>
      <c r="CF47" t="str">
        <f t="shared" ca="1" si="66"/>
        <v>n/a</v>
      </c>
      <c r="CG47" t="str">
        <f t="shared" ca="1" si="66"/>
        <v>n/a</v>
      </c>
      <c r="CH47" t="str">
        <f t="shared" ca="1" si="66"/>
        <v>n/a</v>
      </c>
      <c r="CI47" t="str">
        <f t="shared" ca="1" si="66"/>
        <v>n/a</v>
      </c>
      <c r="CJ47" t="str">
        <f t="shared" ca="1" si="66"/>
        <v>n/a</v>
      </c>
      <c r="CK47" t="str">
        <f t="shared" ca="1" si="66"/>
        <v>n/a</v>
      </c>
      <c r="CL47" t="str">
        <f t="shared" ca="1" si="66"/>
        <v>n/a</v>
      </c>
      <c r="CM47" t="str">
        <f t="shared" ca="1" si="66"/>
        <v>n/a</v>
      </c>
      <c r="CN47" t="str">
        <f t="shared" ca="1" si="66"/>
        <v>n/a</v>
      </c>
      <c r="CO47" t="str">
        <f t="shared" ca="1" si="66"/>
        <v>n/a</v>
      </c>
      <c r="CP47" t="str">
        <f t="shared" ca="1" si="66"/>
        <v>n/a</v>
      </c>
      <c r="CQ47" t="str">
        <f t="shared" ca="1" si="66"/>
        <v>n/a</v>
      </c>
      <c r="CR47" t="str">
        <f t="shared" ca="1" si="66"/>
        <v>n/a</v>
      </c>
      <c r="CS47" t="str">
        <f t="shared" ca="1" si="66"/>
        <v>n/a</v>
      </c>
      <c r="CT47" t="str">
        <f t="shared" ca="1" si="66"/>
        <v>n/a</v>
      </c>
      <c r="CU47" t="str">
        <f t="shared" ca="1" si="66"/>
        <v>n/a</v>
      </c>
      <c r="CV47" t="str">
        <f t="shared" ca="1" si="66"/>
        <v>n/a</v>
      </c>
      <c r="CW47" t="str">
        <f t="shared" ca="1" si="66"/>
        <v>n/a</v>
      </c>
      <c r="CX47" t="str">
        <f t="shared" ca="1" si="66"/>
        <v>n/a</v>
      </c>
      <c r="CY47" t="str">
        <f t="shared" ca="1" si="66"/>
        <v>n/a</v>
      </c>
      <c r="CZ47" t="str">
        <f t="shared" ca="1" si="66"/>
        <v>n/a</v>
      </c>
      <c r="DA47" t="str">
        <f t="shared" ca="1" si="66"/>
        <v>n/a</v>
      </c>
      <c r="DB47" t="str">
        <f t="shared" ca="1" si="66"/>
        <v>n/a</v>
      </c>
      <c r="DC47" t="str">
        <f t="shared" ca="1" si="66"/>
        <v>n/a</v>
      </c>
      <c r="DD47" t="str">
        <f t="shared" ca="1" si="66"/>
        <v>n/a</v>
      </c>
      <c r="DE47" t="str">
        <f t="shared" ca="1" si="66"/>
        <v>n/a</v>
      </c>
      <c r="DF47" t="str">
        <f t="shared" ca="1" si="66"/>
        <v>n/a</v>
      </c>
      <c r="DG47" t="str">
        <f t="shared" ca="1" si="66"/>
        <v>n/a</v>
      </c>
      <c r="DH47" t="str">
        <f t="shared" ca="1" si="66"/>
        <v>n/a</v>
      </c>
      <c r="DI47" t="str">
        <f t="shared" ca="1" si="66"/>
        <v>n/a</v>
      </c>
      <c r="DJ47" t="str">
        <f t="shared" ca="1" si="66"/>
        <v>n/a</v>
      </c>
      <c r="DK47" t="str">
        <f t="shared" ca="1" si="66"/>
        <v>n/a</v>
      </c>
      <c r="DL47" t="str">
        <f t="shared" ca="1" si="66"/>
        <v>n/a</v>
      </c>
      <c r="DM47" t="str">
        <f t="shared" ca="1" si="66"/>
        <v>n/a</v>
      </c>
      <c r="DN47" t="str">
        <f t="shared" ca="1" si="66"/>
        <v>n/a</v>
      </c>
      <c r="DO47" t="str">
        <f t="shared" ca="1" si="66"/>
        <v>n/a</v>
      </c>
      <c r="DP47" t="str">
        <f t="shared" ca="1" si="66"/>
        <v>n/a</v>
      </c>
      <c r="DQ47" t="str">
        <f t="shared" ca="1" si="66"/>
        <v>n/a</v>
      </c>
      <c r="DR47" t="str">
        <f t="shared" ca="1" si="66"/>
        <v>n/a</v>
      </c>
      <c r="DS47" t="str">
        <f t="shared" ca="1" si="66"/>
        <v>n/a</v>
      </c>
      <c r="DT47" t="str">
        <f t="shared" ca="1" si="66"/>
        <v>n/a</v>
      </c>
      <c r="DU47" t="str">
        <f t="shared" ca="1" si="66"/>
        <v>n/a</v>
      </c>
      <c r="DV47" t="str">
        <f t="shared" ca="1" si="66"/>
        <v>n/a</v>
      </c>
      <c r="DW47" t="str">
        <f t="shared" ca="1" si="66"/>
        <v>n/a</v>
      </c>
      <c r="DX47" t="str">
        <f t="shared" ca="1" si="66"/>
        <v>n/a</v>
      </c>
      <c r="DY47" t="str">
        <f t="shared" ca="1" si="66"/>
        <v>n/a</v>
      </c>
      <c r="DZ47" t="str">
        <f t="shared" ca="1" si="66"/>
        <v>n/a</v>
      </c>
      <c r="EA47" t="str">
        <f t="shared" ref="EA47:GK47" ca="1" si="67">IFERROR(EA21-EA46, "n/a")</f>
        <v>n/a</v>
      </c>
      <c r="EB47" t="str">
        <f t="shared" ca="1" si="67"/>
        <v>n/a</v>
      </c>
      <c r="EC47" t="str">
        <f t="shared" ca="1" si="67"/>
        <v>n/a</v>
      </c>
      <c r="ED47" t="str">
        <f t="shared" ca="1" si="67"/>
        <v>n/a</v>
      </c>
      <c r="EE47" t="str">
        <f t="shared" ca="1" si="67"/>
        <v>n/a</v>
      </c>
      <c r="EF47" t="str">
        <f t="shared" ca="1" si="67"/>
        <v>n/a</v>
      </c>
      <c r="EG47" t="str">
        <f t="shared" ca="1" si="67"/>
        <v>n/a</v>
      </c>
      <c r="EH47" t="str">
        <f t="shared" ca="1" si="67"/>
        <v>n/a</v>
      </c>
      <c r="EI47" t="str">
        <f t="shared" ca="1" si="67"/>
        <v>n/a</v>
      </c>
      <c r="EJ47" t="str">
        <f t="shared" ca="1" si="67"/>
        <v>n/a</v>
      </c>
      <c r="EK47" t="str">
        <f t="shared" ca="1" si="67"/>
        <v>n/a</v>
      </c>
      <c r="EL47" t="str">
        <f t="shared" ca="1" si="67"/>
        <v>n/a</v>
      </c>
      <c r="EM47" t="str">
        <f t="shared" ca="1" si="67"/>
        <v>n/a</v>
      </c>
      <c r="EN47" t="str">
        <f t="shared" ca="1" si="67"/>
        <v>n/a</v>
      </c>
      <c r="EO47" t="str">
        <f t="shared" ca="1" si="67"/>
        <v>n/a</v>
      </c>
      <c r="EP47" t="str">
        <f t="shared" ca="1" si="67"/>
        <v>n/a</v>
      </c>
      <c r="EQ47" t="str">
        <f t="shared" ca="1" si="67"/>
        <v>n/a</v>
      </c>
      <c r="ER47" t="str">
        <f t="shared" ca="1" si="67"/>
        <v>n/a</v>
      </c>
      <c r="ES47" t="str">
        <f t="shared" ca="1" si="67"/>
        <v>n/a</v>
      </c>
      <c r="ET47" t="str">
        <f t="shared" ca="1" si="67"/>
        <v>n/a</v>
      </c>
      <c r="EU47" t="str">
        <f t="shared" ca="1" si="67"/>
        <v>n/a</v>
      </c>
      <c r="EV47" t="str">
        <f t="shared" ca="1" si="67"/>
        <v>n/a</v>
      </c>
      <c r="EW47" t="str">
        <f t="shared" ca="1" si="67"/>
        <v>n/a</v>
      </c>
      <c r="EX47" t="str">
        <f t="shared" ca="1" si="67"/>
        <v>n/a</v>
      </c>
      <c r="EY47" t="str">
        <f t="shared" ca="1" si="67"/>
        <v>n/a</v>
      </c>
      <c r="EZ47" t="str">
        <f t="shared" ca="1" si="67"/>
        <v>n/a</v>
      </c>
      <c r="FA47" t="str">
        <f t="shared" ca="1" si="67"/>
        <v>n/a</v>
      </c>
      <c r="FB47" t="str">
        <f t="shared" ca="1" si="67"/>
        <v>n/a</v>
      </c>
      <c r="FC47" t="str">
        <f t="shared" ca="1" si="67"/>
        <v>n/a</v>
      </c>
      <c r="FD47" t="str">
        <f t="shared" ca="1" si="67"/>
        <v>n/a</v>
      </c>
      <c r="FE47" t="str">
        <f t="shared" ca="1" si="67"/>
        <v>n/a</v>
      </c>
      <c r="FF47" t="str">
        <f t="shared" ca="1" si="67"/>
        <v>n/a</v>
      </c>
      <c r="FG47" t="str">
        <f t="shared" ca="1" si="67"/>
        <v>n/a</v>
      </c>
      <c r="FH47" t="str">
        <f t="shared" ca="1" si="67"/>
        <v>n/a</v>
      </c>
      <c r="FI47" t="str">
        <f t="shared" ca="1" si="67"/>
        <v>n/a</v>
      </c>
      <c r="FJ47" t="str">
        <f t="shared" ca="1" si="67"/>
        <v>n/a</v>
      </c>
      <c r="FK47" t="str">
        <f t="shared" ca="1" si="67"/>
        <v>n/a</v>
      </c>
      <c r="FL47" t="str">
        <f t="shared" ca="1" si="67"/>
        <v>n/a</v>
      </c>
      <c r="FM47" t="str">
        <f t="shared" ca="1" si="67"/>
        <v>n/a</v>
      </c>
      <c r="FN47" t="str">
        <f t="shared" ca="1" si="67"/>
        <v>n/a</v>
      </c>
      <c r="FO47" t="str">
        <f t="shared" ca="1" si="67"/>
        <v>n/a</v>
      </c>
      <c r="FP47" t="str">
        <f t="shared" ca="1" si="67"/>
        <v>n/a</v>
      </c>
      <c r="FQ47" t="str">
        <f t="shared" ca="1" si="67"/>
        <v>n/a</v>
      </c>
      <c r="FR47" t="str">
        <f t="shared" ca="1" si="67"/>
        <v>n/a</v>
      </c>
      <c r="FS47" t="str">
        <f t="shared" ca="1" si="67"/>
        <v>n/a</v>
      </c>
      <c r="FT47" t="str">
        <f t="shared" ca="1" si="67"/>
        <v>n/a</v>
      </c>
      <c r="FU47" t="str">
        <f t="shared" ca="1" si="67"/>
        <v>n/a</v>
      </c>
      <c r="FV47" t="str">
        <f t="shared" ca="1" si="67"/>
        <v>n/a</v>
      </c>
      <c r="FW47" t="str">
        <f t="shared" ca="1" si="67"/>
        <v>n/a</v>
      </c>
      <c r="FX47" t="str">
        <f t="shared" ca="1" si="67"/>
        <v>n/a</v>
      </c>
      <c r="FY47" t="str">
        <f t="shared" ca="1" si="67"/>
        <v>n/a</v>
      </c>
      <c r="FZ47" t="str">
        <f t="shared" ca="1" si="67"/>
        <v>n/a</v>
      </c>
      <c r="GA47" t="str">
        <f t="shared" ca="1" si="67"/>
        <v>n/a</v>
      </c>
      <c r="GB47" t="str">
        <f t="shared" ca="1" si="67"/>
        <v>n/a</v>
      </c>
      <c r="GC47" t="str">
        <f t="shared" ca="1" si="67"/>
        <v>n/a</v>
      </c>
      <c r="GD47" t="str">
        <f t="shared" ca="1" si="67"/>
        <v>n/a</v>
      </c>
      <c r="GE47" t="str">
        <f t="shared" ca="1" si="67"/>
        <v>n/a</v>
      </c>
      <c r="GF47" t="str">
        <f t="shared" ca="1" si="67"/>
        <v>n/a</v>
      </c>
      <c r="GG47" t="str">
        <f t="shared" ca="1" si="67"/>
        <v>n/a</v>
      </c>
      <c r="GH47" t="str">
        <f t="shared" ca="1" si="67"/>
        <v>n/a</v>
      </c>
      <c r="GI47" t="str">
        <f t="shared" ca="1" si="67"/>
        <v>n/a</v>
      </c>
      <c r="GJ47" t="str">
        <f t="shared" ca="1" si="67"/>
        <v>n/a</v>
      </c>
      <c r="GK47" t="str">
        <f t="shared" ca="1" si="67"/>
        <v>n/a</v>
      </c>
      <c r="GL47" t="str">
        <f ca="1">IFERROR(GL21-GL46, "n/a")</f>
        <v>n/a</v>
      </c>
      <c r="GM47">
        <f t="shared" ref="GM47:GV47" ca="1" si="68">IFERROR(GM21-GM46, "n/a")</f>
        <v>13107.273239246761</v>
      </c>
      <c r="GN47">
        <f t="shared" ca="1" si="68"/>
        <v>13214.372562044216</v>
      </c>
      <c r="GO47" t="str">
        <f t="shared" ca="1" si="68"/>
        <v>n/a</v>
      </c>
      <c r="GP47" t="str">
        <f t="shared" ca="1" si="68"/>
        <v>n/a</v>
      </c>
      <c r="GQ47" t="str">
        <f t="shared" ca="1" si="68"/>
        <v>n/a</v>
      </c>
      <c r="GR47" t="str">
        <f t="shared" ca="1" si="68"/>
        <v>n/a</v>
      </c>
      <c r="GS47" t="str">
        <f t="shared" ca="1" si="68"/>
        <v>n/a</v>
      </c>
      <c r="GT47" t="str">
        <f t="shared" ca="1" si="68"/>
        <v>n/a</v>
      </c>
      <c r="GU47" t="str">
        <f t="shared" ca="1" si="68"/>
        <v>n/a</v>
      </c>
      <c r="GV47" t="str">
        <f t="shared" ca="1" si="68"/>
        <v>n/a</v>
      </c>
    </row>
    <row r="48" spans="1:204" x14ac:dyDescent="0.25">
      <c r="B48" s="15"/>
      <c r="CE48" s="14"/>
      <c r="CF48" s="14"/>
      <c r="CG48" s="14"/>
      <c r="CH48" s="14"/>
      <c r="CI48" s="14"/>
      <c r="CJ48" s="14"/>
      <c r="CK48" s="14"/>
    </row>
    <row r="49" spans="1:206" x14ac:dyDescent="0.25">
      <c r="A49" s="13" t="s">
        <v>191</v>
      </c>
    </row>
    <row r="50" spans="1:206" x14ac:dyDescent="0.25">
      <c r="A50" s="7" t="s">
        <v>192</v>
      </c>
      <c r="B50" t="s">
        <v>193</v>
      </c>
      <c r="C50" t="str">
        <f t="shared" ref="C50:BN50" si="69">IFERROR(((C21/B21)^4-1)*100, "n/a")</f>
        <v>n/a</v>
      </c>
      <c r="D50" t="str">
        <f t="shared" si="69"/>
        <v>n/a</v>
      </c>
      <c r="E50" t="str">
        <f t="shared" si="69"/>
        <v>n/a</v>
      </c>
      <c r="F50" t="str">
        <f t="shared" si="69"/>
        <v>n/a</v>
      </c>
      <c r="G50" t="str">
        <f t="shared" si="69"/>
        <v>n/a</v>
      </c>
      <c r="H50" t="str">
        <f t="shared" si="69"/>
        <v>n/a</v>
      </c>
      <c r="I50" t="str">
        <f t="shared" si="69"/>
        <v>n/a</v>
      </c>
      <c r="J50" t="str">
        <f t="shared" si="69"/>
        <v>n/a</v>
      </c>
      <c r="K50" t="str">
        <f t="shared" si="69"/>
        <v>n/a</v>
      </c>
      <c r="L50" t="str">
        <f t="shared" si="69"/>
        <v>n/a</v>
      </c>
      <c r="M50" t="str">
        <f t="shared" si="69"/>
        <v>n/a</v>
      </c>
      <c r="N50" t="str">
        <f t="shared" si="69"/>
        <v>n/a</v>
      </c>
      <c r="O50" t="str">
        <f t="shared" si="69"/>
        <v>n/a</v>
      </c>
      <c r="P50" t="str">
        <f t="shared" si="69"/>
        <v>n/a</v>
      </c>
      <c r="Q50" t="str">
        <f t="shared" si="69"/>
        <v>n/a</v>
      </c>
      <c r="R50" t="str">
        <f t="shared" si="69"/>
        <v>n/a</v>
      </c>
      <c r="S50" t="str">
        <f t="shared" si="69"/>
        <v>n/a</v>
      </c>
      <c r="T50" t="str">
        <f t="shared" si="69"/>
        <v>n/a</v>
      </c>
      <c r="U50" t="str">
        <f t="shared" si="69"/>
        <v>n/a</v>
      </c>
      <c r="V50" t="str">
        <f t="shared" si="69"/>
        <v>n/a</v>
      </c>
      <c r="W50" t="str">
        <f t="shared" si="69"/>
        <v>n/a</v>
      </c>
      <c r="X50" t="str">
        <f t="shared" si="69"/>
        <v>n/a</v>
      </c>
      <c r="Y50" t="str">
        <f t="shared" si="69"/>
        <v>n/a</v>
      </c>
      <c r="Z50" t="str">
        <f t="shared" si="69"/>
        <v>n/a</v>
      </c>
      <c r="AA50" t="str">
        <f t="shared" si="69"/>
        <v>n/a</v>
      </c>
      <c r="AB50" t="str">
        <f t="shared" si="69"/>
        <v>n/a</v>
      </c>
      <c r="AC50" t="str">
        <f t="shared" si="69"/>
        <v>n/a</v>
      </c>
      <c r="AD50" t="str">
        <f t="shared" si="69"/>
        <v>n/a</v>
      </c>
      <c r="AE50" t="str">
        <f t="shared" si="69"/>
        <v>n/a</v>
      </c>
      <c r="AF50" t="str">
        <f t="shared" si="69"/>
        <v>n/a</v>
      </c>
      <c r="AG50" t="str">
        <f t="shared" si="69"/>
        <v>n/a</v>
      </c>
      <c r="AH50" t="str">
        <f t="shared" si="69"/>
        <v>n/a</v>
      </c>
      <c r="AI50" t="str">
        <f t="shared" si="69"/>
        <v>n/a</v>
      </c>
      <c r="AJ50" t="str">
        <f t="shared" si="69"/>
        <v>n/a</v>
      </c>
      <c r="AK50" t="str">
        <f t="shared" si="69"/>
        <v>n/a</v>
      </c>
      <c r="AL50" t="str">
        <f t="shared" si="69"/>
        <v>n/a</v>
      </c>
      <c r="AM50" t="str">
        <f t="shared" si="69"/>
        <v>n/a</v>
      </c>
      <c r="AN50" t="str">
        <f t="shared" si="69"/>
        <v>n/a</v>
      </c>
      <c r="AO50" t="str">
        <f t="shared" si="69"/>
        <v>n/a</v>
      </c>
      <c r="AP50" t="str">
        <f t="shared" si="69"/>
        <v>n/a</v>
      </c>
      <c r="AQ50" t="str">
        <f t="shared" si="69"/>
        <v>n/a</v>
      </c>
      <c r="AR50" t="str">
        <f t="shared" si="69"/>
        <v>n/a</v>
      </c>
      <c r="AS50" t="str">
        <f t="shared" si="69"/>
        <v>n/a</v>
      </c>
      <c r="AT50" t="str">
        <f t="shared" si="69"/>
        <v>n/a</v>
      </c>
      <c r="AU50" t="str">
        <f t="shared" si="69"/>
        <v>n/a</v>
      </c>
      <c r="AV50" t="str">
        <f t="shared" si="69"/>
        <v>n/a</v>
      </c>
      <c r="AW50" t="str">
        <f t="shared" si="69"/>
        <v>n/a</v>
      </c>
      <c r="AX50" t="str">
        <f t="shared" si="69"/>
        <v>n/a</v>
      </c>
      <c r="AY50" t="str">
        <f t="shared" si="69"/>
        <v>n/a</v>
      </c>
      <c r="AZ50" t="str">
        <f t="shared" si="69"/>
        <v>n/a</v>
      </c>
      <c r="BA50" t="str">
        <f t="shared" si="69"/>
        <v>n/a</v>
      </c>
      <c r="BB50" t="str">
        <f t="shared" si="69"/>
        <v>n/a</v>
      </c>
      <c r="BC50" t="str">
        <f t="shared" si="69"/>
        <v>n/a</v>
      </c>
      <c r="BD50" t="str">
        <f t="shared" si="69"/>
        <v>n/a</v>
      </c>
      <c r="BE50" t="str">
        <f t="shared" si="69"/>
        <v>n/a</v>
      </c>
      <c r="BF50" t="str">
        <f t="shared" si="69"/>
        <v>n/a</v>
      </c>
      <c r="BG50" t="str">
        <f t="shared" si="69"/>
        <v>n/a</v>
      </c>
      <c r="BH50" t="str">
        <f t="shared" si="69"/>
        <v>n/a</v>
      </c>
      <c r="BI50" t="str">
        <f t="shared" si="69"/>
        <v>n/a</v>
      </c>
      <c r="BJ50" t="str">
        <f t="shared" si="69"/>
        <v>n/a</v>
      </c>
      <c r="BK50" t="str">
        <f t="shared" si="69"/>
        <v>n/a</v>
      </c>
      <c r="BL50" t="str">
        <f t="shared" si="69"/>
        <v>n/a</v>
      </c>
      <c r="BM50" t="str">
        <f t="shared" si="69"/>
        <v>n/a</v>
      </c>
      <c r="BN50" t="str">
        <f t="shared" si="69"/>
        <v>n/a</v>
      </c>
      <c r="BO50" t="str">
        <f t="shared" ref="BO50:DZ50" si="70">IFERROR(((BO21/BN21)^4-1)*100, "n/a")</f>
        <v>n/a</v>
      </c>
      <c r="BP50" t="str">
        <f t="shared" si="70"/>
        <v>n/a</v>
      </c>
      <c r="BQ50" t="str">
        <f t="shared" si="70"/>
        <v>n/a</v>
      </c>
      <c r="BR50" t="str">
        <f t="shared" si="70"/>
        <v>n/a</v>
      </c>
      <c r="BS50" t="str">
        <f t="shared" si="70"/>
        <v>n/a</v>
      </c>
      <c r="BT50" t="str">
        <f t="shared" si="70"/>
        <v>n/a</v>
      </c>
      <c r="BU50" t="str">
        <f t="shared" si="70"/>
        <v>n/a</v>
      </c>
      <c r="BV50" t="str">
        <f t="shared" si="70"/>
        <v>n/a</v>
      </c>
      <c r="BW50" t="str">
        <f t="shared" si="70"/>
        <v>n/a</v>
      </c>
      <c r="BX50" t="str">
        <f t="shared" si="70"/>
        <v>n/a</v>
      </c>
      <c r="BY50" t="str">
        <f t="shared" si="70"/>
        <v>n/a</v>
      </c>
      <c r="BZ50" t="str">
        <f t="shared" si="70"/>
        <v>n/a</v>
      </c>
      <c r="CA50" t="str">
        <f t="shared" si="70"/>
        <v>n/a</v>
      </c>
      <c r="CB50" t="str">
        <f t="shared" si="70"/>
        <v>n/a</v>
      </c>
      <c r="CC50" t="str">
        <f t="shared" si="70"/>
        <v>n/a</v>
      </c>
      <c r="CD50" t="str">
        <f t="shared" si="70"/>
        <v>n/a</v>
      </c>
      <c r="CE50" t="str">
        <f t="shared" si="70"/>
        <v>n/a</v>
      </c>
      <c r="CF50" t="str">
        <f t="shared" si="70"/>
        <v>n/a</v>
      </c>
      <c r="CG50" t="str">
        <f t="shared" si="70"/>
        <v>n/a</v>
      </c>
      <c r="CH50" t="str">
        <f t="shared" si="70"/>
        <v>n/a</v>
      </c>
      <c r="CI50" t="str">
        <f t="shared" si="70"/>
        <v>n/a</v>
      </c>
      <c r="CJ50" t="str">
        <f t="shared" si="70"/>
        <v>n/a</v>
      </c>
      <c r="CK50" t="str">
        <f t="shared" si="70"/>
        <v>n/a</v>
      </c>
      <c r="CL50" t="str">
        <f t="shared" si="70"/>
        <v>n/a</v>
      </c>
      <c r="CM50" t="str">
        <f t="shared" si="70"/>
        <v>n/a</v>
      </c>
      <c r="CN50" t="str">
        <f t="shared" si="70"/>
        <v>n/a</v>
      </c>
      <c r="CO50" t="str">
        <f t="shared" si="70"/>
        <v>n/a</v>
      </c>
      <c r="CP50" t="str">
        <f t="shared" si="70"/>
        <v>n/a</v>
      </c>
      <c r="CQ50" t="str">
        <f t="shared" si="70"/>
        <v>n/a</v>
      </c>
      <c r="CR50" t="str">
        <f t="shared" si="70"/>
        <v>n/a</v>
      </c>
      <c r="CS50" t="str">
        <f t="shared" si="70"/>
        <v>n/a</v>
      </c>
      <c r="CT50" t="str">
        <f t="shared" si="70"/>
        <v>n/a</v>
      </c>
      <c r="CU50" t="str">
        <f t="shared" si="70"/>
        <v>n/a</v>
      </c>
      <c r="CV50" t="str">
        <f t="shared" si="70"/>
        <v>n/a</v>
      </c>
      <c r="CW50" t="str">
        <f t="shared" si="70"/>
        <v>n/a</v>
      </c>
      <c r="CX50" t="str">
        <f t="shared" si="70"/>
        <v>n/a</v>
      </c>
      <c r="CY50" t="str">
        <f t="shared" si="70"/>
        <v>n/a</v>
      </c>
      <c r="CZ50" t="str">
        <f t="shared" si="70"/>
        <v>n/a</v>
      </c>
      <c r="DA50" t="str">
        <f t="shared" si="70"/>
        <v>n/a</v>
      </c>
      <c r="DB50" t="str">
        <f t="shared" si="70"/>
        <v>n/a</v>
      </c>
      <c r="DC50" t="str">
        <f t="shared" si="70"/>
        <v>n/a</v>
      </c>
      <c r="DD50" t="str">
        <f t="shared" si="70"/>
        <v>n/a</v>
      </c>
      <c r="DE50" t="str">
        <f t="shared" si="70"/>
        <v>n/a</v>
      </c>
      <c r="DF50" t="str">
        <f t="shared" si="70"/>
        <v>n/a</v>
      </c>
      <c r="DG50" t="str">
        <f t="shared" si="70"/>
        <v>n/a</v>
      </c>
      <c r="DH50" t="str">
        <f t="shared" si="70"/>
        <v>n/a</v>
      </c>
      <c r="DI50" t="str">
        <f t="shared" si="70"/>
        <v>n/a</v>
      </c>
      <c r="DJ50" t="str">
        <f t="shared" si="70"/>
        <v>n/a</v>
      </c>
      <c r="DK50" t="str">
        <f t="shared" si="70"/>
        <v>n/a</v>
      </c>
      <c r="DL50" t="str">
        <f t="shared" si="70"/>
        <v>n/a</v>
      </c>
      <c r="DM50" t="str">
        <f t="shared" si="70"/>
        <v>n/a</v>
      </c>
      <c r="DN50" t="str">
        <f t="shared" si="70"/>
        <v>n/a</v>
      </c>
      <c r="DO50" t="str">
        <f t="shared" si="70"/>
        <v>n/a</v>
      </c>
      <c r="DP50" t="str">
        <f t="shared" si="70"/>
        <v>n/a</v>
      </c>
      <c r="DQ50" t="str">
        <f t="shared" si="70"/>
        <v>n/a</v>
      </c>
      <c r="DR50" t="str">
        <f t="shared" si="70"/>
        <v>n/a</v>
      </c>
      <c r="DS50" t="str">
        <f t="shared" si="70"/>
        <v>n/a</v>
      </c>
      <c r="DT50" t="str">
        <f t="shared" si="70"/>
        <v>n/a</v>
      </c>
      <c r="DU50" t="str">
        <f t="shared" si="70"/>
        <v>n/a</v>
      </c>
      <c r="DV50" t="str">
        <f t="shared" si="70"/>
        <v>n/a</v>
      </c>
      <c r="DW50" t="str">
        <f t="shared" si="70"/>
        <v>n/a</v>
      </c>
      <c r="DX50" t="str">
        <f t="shared" si="70"/>
        <v>n/a</v>
      </c>
      <c r="DY50" t="str">
        <f t="shared" si="70"/>
        <v>n/a</v>
      </c>
      <c r="DZ50" t="str">
        <f t="shared" si="70"/>
        <v>n/a</v>
      </c>
      <c r="EA50" t="str">
        <f t="shared" ref="EA50:GL50" si="71">IFERROR(((EA21/DZ21)^4-1)*100, "n/a")</f>
        <v>n/a</v>
      </c>
      <c r="EB50" t="str">
        <f t="shared" si="71"/>
        <v>n/a</v>
      </c>
      <c r="EC50" t="str">
        <f t="shared" si="71"/>
        <v>n/a</v>
      </c>
      <c r="ED50" t="str">
        <f t="shared" si="71"/>
        <v>n/a</v>
      </c>
      <c r="EE50" t="str">
        <f t="shared" si="71"/>
        <v>n/a</v>
      </c>
      <c r="EF50" t="str">
        <f t="shared" si="71"/>
        <v>n/a</v>
      </c>
      <c r="EG50" t="str">
        <f t="shared" si="71"/>
        <v>n/a</v>
      </c>
      <c r="EH50" t="str">
        <f t="shared" si="71"/>
        <v>n/a</v>
      </c>
      <c r="EI50" t="str">
        <f t="shared" si="71"/>
        <v>n/a</v>
      </c>
      <c r="EJ50" t="str">
        <f t="shared" si="71"/>
        <v>n/a</v>
      </c>
      <c r="EK50" t="str">
        <f t="shared" si="71"/>
        <v>n/a</v>
      </c>
      <c r="EL50" t="str">
        <f t="shared" si="71"/>
        <v>n/a</v>
      </c>
      <c r="EM50" t="str">
        <f t="shared" si="71"/>
        <v>n/a</v>
      </c>
      <c r="EN50" t="str">
        <f t="shared" si="71"/>
        <v>n/a</v>
      </c>
      <c r="EO50" t="str">
        <f t="shared" si="71"/>
        <v>n/a</v>
      </c>
      <c r="EP50" t="str">
        <f t="shared" si="71"/>
        <v>n/a</v>
      </c>
      <c r="EQ50" t="str">
        <f t="shared" si="71"/>
        <v>n/a</v>
      </c>
      <c r="ER50" t="str">
        <f t="shared" si="71"/>
        <v>n/a</v>
      </c>
      <c r="ES50" t="str">
        <f t="shared" si="71"/>
        <v>n/a</v>
      </c>
      <c r="ET50" t="str">
        <f t="shared" si="71"/>
        <v>n/a</v>
      </c>
      <c r="EU50" t="str">
        <f t="shared" si="71"/>
        <v>n/a</v>
      </c>
      <c r="EV50" t="str">
        <f t="shared" si="71"/>
        <v>n/a</v>
      </c>
      <c r="EW50" t="str">
        <f t="shared" si="71"/>
        <v>n/a</v>
      </c>
      <c r="EX50" t="str">
        <f t="shared" si="71"/>
        <v>n/a</v>
      </c>
      <c r="EY50" t="str">
        <f t="shared" si="71"/>
        <v>n/a</v>
      </c>
      <c r="EZ50" t="str">
        <f t="shared" si="71"/>
        <v>n/a</v>
      </c>
      <c r="FA50" t="str">
        <f t="shared" si="71"/>
        <v>n/a</v>
      </c>
      <c r="FB50" t="str">
        <f t="shared" si="71"/>
        <v>n/a</v>
      </c>
      <c r="FC50" t="str">
        <f t="shared" si="71"/>
        <v>n/a</v>
      </c>
      <c r="FD50" t="str">
        <f t="shared" si="71"/>
        <v>n/a</v>
      </c>
      <c r="FE50" t="str">
        <f t="shared" si="71"/>
        <v>n/a</v>
      </c>
      <c r="FF50" t="str">
        <f t="shared" si="71"/>
        <v>n/a</v>
      </c>
      <c r="FG50" t="str">
        <f t="shared" si="71"/>
        <v>n/a</v>
      </c>
      <c r="FH50" t="str">
        <f t="shared" si="71"/>
        <v>n/a</v>
      </c>
      <c r="FI50" t="str">
        <f t="shared" si="71"/>
        <v>n/a</v>
      </c>
      <c r="FJ50" t="str">
        <f t="shared" si="71"/>
        <v>n/a</v>
      </c>
      <c r="FK50" t="str">
        <f t="shared" si="71"/>
        <v>n/a</v>
      </c>
      <c r="FL50" t="str">
        <f t="shared" si="71"/>
        <v>n/a</v>
      </c>
      <c r="FM50" t="str">
        <f t="shared" si="71"/>
        <v>n/a</v>
      </c>
      <c r="FN50" t="str">
        <f t="shared" si="71"/>
        <v>n/a</v>
      </c>
      <c r="FO50" t="str">
        <f t="shared" si="71"/>
        <v>n/a</v>
      </c>
      <c r="FP50" t="str">
        <f t="shared" si="71"/>
        <v>n/a</v>
      </c>
      <c r="FQ50" t="str">
        <f t="shared" si="71"/>
        <v>n/a</v>
      </c>
      <c r="FR50" t="str">
        <f t="shared" si="71"/>
        <v>n/a</v>
      </c>
      <c r="FS50" t="str">
        <f t="shared" si="71"/>
        <v>n/a</v>
      </c>
      <c r="FT50" t="str">
        <f t="shared" si="71"/>
        <v>n/a</v>
      </c>
      <c r="FU50" t="str">
        <f t="shared" si="71"/>
        <v>n/a</v>
      </c>
      <c r="FV50" t="str">
        <f t="shared" si="71"/>
        <v>n/a</v>
      </c>
      <c r="FW50" t="str">
        <f t="shared" si="71"/>
        <v>n/a</v>
      </c>
      <c r="FX50" t="str">
        <f t="shared" si="71"/>
        <v>n/a</v>
      </c>
      <c r="FY50" t="str">
        <f t="shared" si="71"/>
        <v>n/a</v>
      </c>
      <c r="FZ50" t="str">
        <f t="shared" si="71"/>
        <v>n/a</v>
      </c>
      <c r="GA50" t="str">
        <f t="shared" si="71"/>
        <v>n/a</v>
      </c>
      <c r="GB50" t="str">
        <f t="shared" si="71"/>
        <v>n/a</v>
      </c>
      <c r="GC50" t="str">
        <f t="shared" si="71"/>
        <v>n/a</v>
      </c>
      <c r="GD50" t="str">
        <f t="shared" si="71"/>
        <v>n/a</v>
      </c>
      <c r="GE50" t="str">
        <f t="shared" si="71"/>
        <v>n/a</v>
      </c>
      <c r="GF50" t="str">
        <f t="shared" si="71"/>
        <v>n/a</v>
      </c>
      <c r="GG50" t="str">
        <f t="shared" si="71"/>
        <v>n/a</v>
      </c>
      <c r="GH50" t="str">
        <f t="shared" si="71"/>
        <v>n/a</v>
      </c>
      <c r="GI50" t="str">
        <f t="shared" si="71"/>
        <v>n/a</v>
      </c>
      <c r="GJ50" t="str">
        <f t="shared" si="71"/>
        <v>n/a</v>
      </c>
      <c r="GK50" t="str">
        <f t="shared" si="71"/>
        <v>n/a</v>
      </c>
      <c r="GL50" t="str">
        <f t="shared" si="71"/>
        <v>n/a</v>
      </c>
      <c r="GM50" t="str">
        <f t="shared" ref="GM50:GV50" si="72">IFERROR(((GM21/GL21)^4-1)*100, "n/a")</f>
        <v>n/a</v>
      </c>
      <c r="GN50" s="82">
        <v>4</v>
      </c>
      <c r="GO50" t="str">
        <f t="shared" si="72"/>
        <v>n/a</v>
      </c>
      <c r="GP50" t="str">
        <f t="shared" si="72"/>
        <v>n/a</v>
      </c>
      <c r="GQ50" t="str">
        <f t="shared" si="72"/>
        <v>n/a</v>
      </c>
      <c r="GR50" t="str">
        <f t="shared" si="72"/>
        <v>n/a</v>
      </c>
      <c r="GS50" t="str">
        <f t="shared" si="72"/>
        <v>n/a</v>
      </c>
      <c r="GT50" t="str">
        <f t="shared" si="72"/>
        <v>n/a</v>
      </c>
      <c r="GU50" t="str">
        <f t="shared" si="72"/>
        <v>n/a</v>
      </c>
      <c r="GV50" t="str">
        <f t="shared" si="72"/>
        <v>n/a</v>
      </c>
    </row>
    <row r="51" spans="1:206" x14ac:dyDescent="0.25">
      <c r="A51" s="7" t="s">
        <v>252</v>
      </c>
      <c r="B51" t="s">
        <v>242</v>
      </c>
      <c r="C51" t="str">
        <f t="shared" ref="C51:AH51" ca="1" si="73">IFERROR(((C47/B47)^4-1)*100, "n/a")</f>
        <v>n/a</v>
      </c>
      <c r="D51" t="str">
        <f t="shared" ca="1" si="73"/>
        <v>n/a</v>
      </c>
      <c r="E51" t="str">
        <f t="shared" ca="1" si="73"/>
        <v>n/a</v>
      </c>
      <c r="F51" t="str">
        <f t="shared" ca="1" si="73"/>
        <v>n/a</v>
      </c>
      <c r="G51" t="str">
        <f t="shared" ca="1" si="73"/>
        <v>n/a</v>
      </c>
      <c r="H51" t="str">
        <f t="shared" ca="1" si="73"/>
        <v>n/a</v>
      </c>
      <c r="I51" t="str">
        <f t="shared" ca="1" si="73"/>
        <v>n/a</v>
      </c>
      <c r="J51" t="str">
        <f t="shared" ca="1" si="73"/>
        <v>n/a</v>
      </c>
      <c r="K51" t="str">
        <f t="shared" ca="1" si="73"/>
        <v>n/a</v>
      </c>
      <c r="L51" t="str">
        <f t="shared" ca="1" si="73"/>
        <v>n/a</v>
      </c>
      <c r="M51" t="str">
        <f t="shared" ca="1" si="73"/>
        <v>n/a</v>
      </c>
      <c r="N51" t="str">
        <f t="shared" ca="1" si="73"/>
        <v>n/a</v>
      </c>
      <c r="O51" t="str">
        <f t="shared" ca="1" si="73"/>
        <v>n/a</v>
      </c>
      <c r="P51" t="str">
        <f t="shared" ca="1" si="73"/>
        <v>n/a</v>
      </c>
      <c r="Q51" t="str">
        <f t="shared" ca="1" si="73"/>
        <v>n/a</v>
      </c>
      <c r="R51" t="str">
        <f t="shared" ca="1" si="73"/>
        <v>n/a</v>
      </c>
      <c r="S51" t="str">
        <f t="shared" ca="1" si="73"/>
        <v>n/a</v>
      </c>
      <c r="T51" t="str">
        <f t="shared" ca="1" si="73"/>
        <v>n/a</v>
      </c>
      <c r="U51" t="str">
        <f t="shared" ca="1" si="73"/>
        <v>n/a</v>
      </c>
      <c r="V51" t="str">
        <f t="shared" ca="1" si="73"/>
        <v>n/a</v>
      </c>
      <c r="W51" t="str">
        <f t="shared" ca="1" si="73"/>
        <v>n/a</v>
      </c>
      <c r="X51" t="str">
        <f t="shared" ca="1" si="73"/>
        <v>n/a</v>
      </c>
      <c r="Y51" t="str">
        <f t="shared" ca="1" si="73"/>
        <v>n/a</v>
      </c>
      <c r="Z51" t="str">
        <f t="shared" ca="1" si="73"/>
        <v>n/a</v>
      </c>
      <c r="AA51" t="str">
        <f t="shared" ca="1" si="73"/>
        <v>n/a</v>
      </c>
      <c r="AB51" t="str">
        <f t="shared" ca="1" si="73"/>
        <v>n/a</v>
      </c>
      <c r="AC51" t="str">
        <f t="shared" ca="1" si="73"/>
        <v>n/a</v>
      </c>
      <c r="AD51" t="str">
        <f t="shared" ca="1" si="73"/>
        <v>n/a</v>
      </c>
      <c r="AE51" t="str">
        <f t="shared" ca="1" si="73"/>
        <v>n/a</v>
      </c>
      <c r="AF51" t="str">
        <f t="shared" ca="1" si="73"/>
        <v>n/a</v>
      </c>
      <c r="AG51" t="str">
        <f t="shared" ca="1" si="73"/>
        <v>n/a</v>
      </c>
      <c r="AH51" t="str">
        <f t="shared" ca="1" si="73"/>
        <v>n/a</v>
      </c>
      <c r="AI51" t="str">
        <f t="shared" ref="AI51:BN51" ca="1" si="74">IFERROR(((AI47/AH47)^4-1)*100, "n/a")</f>
        <v>n/a</v>
      </c>
      <c r="AJ51" t="str">
        <f t="shared" ca="1" si="74"/>
        <v>n/a</v>
      </c>
      <c r="AK51" t="str">
        <f t="shared" ca="1" si="74"/>
        <v>n/a</v>
      </c>
      <c r="AL51" t="str">
        <f t="shared" ca="1" si="74"/>
        <v>n/a</v>
      </c>
      <c r="AM51" t="str">
        <f t="shared" ca="1" si="74"/>
        <v>n/a</v>
      </c>
      <c r="AN51" t="str">
        <f t="shared" ca="1" si="74"/>
        <v>n/a</v>
      </c>
      <c r="AO51" t="str">
        <f t="shared" ca="1" si="74"/>
        <v>n/a</v>
      </c>
      <c r="AP51" t="str">
        <f t="shared" ca="1" si="74"/>
        <v>n/a</v>
      </c>
      <c r="AQ51" t="str">
        <f t="shared" ca="1" si="74"/>
        <v>n/a</v>
      </c>
      <c r="AR51" t="str">
        <f t="shared" ca="1" si="74"/>
        <v>n/a</v>
      </c>
      <c r="AS51" t="str">
        <f t="shared" ca="1" si="74"/>
        <v>n/a</v>
      </c>
      <c r="AT51" t="str">
        <f t="shared" ca="1" si="74"/>
        <v>n/a</v>
      </c>
      <c r="AU51" t="str">
        <f t="shared" ca="1" si="74"/>
        <v>n/a</v>
      </c>
      <c r="AV51" t="str">
        <f t="shared" ca="1" si="74"/>
        <v>n/a</v>
      </c>
      <c r="AW51" t="str">
        <f t="shared" ca="1" si="74"/>
        <v>n/a</v>
      </c>
      <c r="AX51" t="str">
        <f t="shared" ca="1" si="74"/>
        <v>n/a</v>
      </c>
      <c r="AY51" t="str">
        <f t="shared" ca="1" si="74"/>
        <v>n/a</v>
      </c>
      <c r="AZ51" t="str">
        <f t="shared" ca="1" si="74"/>
        <v>n/a</v>
      </c>
      <c r="BA51" t="str">
        <f t="shared" ca="1" si="74"/>
        <v>n/a</v>
      </c>
      <c r="BB51" t="str">
        <f t="shared" ca="1" si="74"/>
        <v>n/a</v>
      </c>
      <c r="BC51" t="str">
        <f t="shared" ca="1" si="74"/>
        <v>n/a</v>
      </c>
      <c r="BD51" t="str">
        <f t="shared" ca="1" si="74"/>
        <v>n/a</v>
      </c>
      <c r="BE51" t="str">
        <f t="shared" ca="1" si="74"/>
        <v>n/a</v>
      </c>
      <c r="BF51" t="str">
        <f t="shared" ca="1" si="74"/>
        <v>n/a</v>
      </c>
      <c r="BG51" t="str">
        <f t="shared" ca="1" si="74"/>
        <v>n/a</v>
      </c>
      <c r="BH51" t="str">
        <f t="shared" ca="1" si="74"/>
        <v>n/a</v>
      </c>
      <c r="BI51" t="str">
        <f t="shared" ca="1" si="74"/>
        <v>n/a</v>
      </c>
      <c r="BJ51" t="str">
        <f t="shared" ca="1" si="74"/>
        <v>n/a</v>
      </c>
      <c r="BK51" t="str">
        <f t="shared" ca="1" si="74"/>
        <v>n/a</v>
      </c>
      <c r="BL51" t="str">
        <f t="shared" ca="1" si="74"/>
        <v>n/a</v>
      </c>
      <c r="BM51" t="str">
        <f t="shared" ca="1" si="74"/>
        <v>n/a</v>
      </c>
      <c r="BN51" t="str">
        <f t="shared" ca="1" si="74"/>
        <v>n/a</v>
      </c>
      <c r="BO51" t="str">
        <f t="shared" ref="BO51:CT51" ca="1" si="75">IFERROR(((BO47/BN47)^4-1)*100, "n/a")</f>
        <v>n/a</v>
      </c>
      <c r="BP51" t="str">
        <f t="shared" ca="1" si="75"/>
        <v>n/a</v>
      </c>
      <c r="BQ51" t="str">
        <f t="shared" ca="1" si="75"/>
        <v>n/a</v>
      </c>
      <c r="BR51" t="str">
        <f t="shared" ca="1" si="75"/>
        <v>n/a</v>
      </c>
      <c r="BS51" t="str">
        <f t="shared" ca="1" si="75"/>
        <v>n/a</v>
      </c>
      <c r="BT51" t="str">
        <f t="shared" ca="1" si="75"/>
        <v>n/a</v>
      </c>
      <c r="BU51" t="str">
        <f t="shared" ca="1" si="75"/>
        <v>n/a</v>
      </c>
      <c r="BV51" t="str">
        <f t="shared" ca="1" si="75"/>
        <v>n/a</v>
      </c>
      <c r="BW51" t="str">
        <f t="shared" ca="1" si="75"/>
        <v>n/a</v>
      </c>
      <c r="BX51" t="str">
        <f t="shared" ca="1" si="75"/>
        <v>n/a</v>
      </c>
      <c r="BY51" t="str">
        <f t="shared" ca="1" si="75"/>
        <v>n/a</v>
      </c>
      <c r="BZ51" t="str">
        <f t="shared" ca="1" si="75"/>
        <v>n/a</v>
      </c>
      <c r="CA51" t="str">
        <f t="shared" ca="1" si="75"/>
        <v>n/a</v>
      </c>
      <c r="CB51" t="str">
        <f t="shared" ca="1" si="75"/>
        <v>n/a</v>
      </c>
      <c r="CC51" t="str">
        <f t="shared" ca="1" si="75"/>
        <v>n/a</v>
      </c>
      <c r="CD51" t="str">
        <f t="shared" ca="1" si="75"/>
        <v>n/a</v>
      </c>
      <c r="CE51" t="str">
        <f t="shared" ca="1" si="75"/>
        <v>n/a</v>
      </c>
      <c r="CF51" t="str">
        <f t="shared" ca="1" si="75"/>
        <v>n/a</v>
      </c>
      <c r="CG51" t="str">
        <f t="shared" ca="1" si="75"/>
        <v>n/a</v>
      </c>
      <c r="CH51" t="str">
        <f t="shared" ca="1" si="75"/>
        <v>n/a</v>
      </c>
      <c r="CI51" t="str">
        <f t="shared" ca="1" si="75"/>
        <v>n/a</v>
      </c>
      <c r="CJ51" t="str">
        <f t="shared" ca="1" si="75"/>
        <v>n/a</v>
      </c>
      <c r="CK51" t="str">
        <f t="shared" ca="1" si="75"/>
        <v>n/a</v>
      </c>
      <c r="CL51" t="str">
        <f t="shared" ca="1" si="75"/>
        <v>n/a</v>
      </c>
      <c r="CM51" t="str">
        <f t="shared" ca="1" si="75"/>
        <v>n/a</v>
      </c>
      <c r="CN51" t="str">
        <f t="shared" ca="1" si="75"/>
        <v>n/a</v>
      </c>
      <c r="CO51" t="str">
        <f t="shared" ca="1" si="75"/>
        <v>n/a</v>
      </c>
      <c r="CP51" t="str">
        <f t="shared" ca="1" si="75"/>
        <v>n/a</v>
      </c>
      <c r="CQ51" t="str">
        <f t="shared" ca="1" si="75"/>
        <v>n/a</v>
      </c>
      <c r="CR51" t="str">
        <f t="shared" ca="1" si="75"/>
        <v>n/a</v>
      </c>
      <c r="CS51" t="str">
        <f t="shared" ca="1" si="75"/>
        <v>n/a</v>
      </c>
      <c r="CT51" t="str">
        <f t="shared" ca="1" si="75"/>
        <v>n/a</v>
      </c>
      <c r="CU51" t="str">
        <f t="shared" ref="CU51:DZ51" ca="1" si="76">IFERROR(((CU47/CT47)^4-1)*100, "n/a")</f>
        <v>n/a</v>
      </c>
      <c r="CV51" t="str">
        <f t="shared" ca="1" si="76"/>
        <v>n/a</v>
      </c>
      <c r="CW51" t="str">
        <f t="shared" ca="1" si="76"/>
        <v>n/a</v>
      </c>
      <c r="CX51" t="str">
        <f t="shared" ca="1" si="76"/>
        <v>n/a</v>
      </c>
      <c r="CY51" t="str">
        <f t="shared" ca="1" si="76"/>
        <v>n/a</v>
      </c>
      <c r="CZ51" t="str">
        <f t="shared" ca="1" si="76"/>
        <v>n/a</v>
      </c>
      <c r="DA51" t="str">
        <f t="shared" ca="1" si="76"/>
        <v>n/a</v>
      </c>
      <c r="DB51" t="str">
        <f t="shared" ca="1" si="76"/>
        <v>n/a</v>
      </c>
      <c r="DC51" t="str">
        <f t="shared" ca="1" si="76"/>
        <v>n/a</v>
      </c>
      <c r="DD51" t="str">
        <f t="shared" ca="1" si="76"/>
        <v>n/a</v>
      </c>
      <c r="DE51" t="str">
        <f t="shared" ca="1" si="76"/>
        <v>n/a</v>
      </c>
      <c r="DF51" t="str">
        <f t="shared" ca="1" si="76"/>
        <v>n/a</v>
      </c>
      <c r="DG51" t="str">
        <f t="shared" ca="1" si="76"/>
        <v>n/a</v>
      </c>
      <c r="DH51" t="str">
        <f t="shared" ca="1" si="76"/>
        <v>n/a</v>
      </c>
      <c r="DI51" t="str">
        <f t="shared" ca="1" si="76"/>
        <v>n/a</v>
      </c>
      <c r="DJ51" t="str">
        <f t="shared" ca="1" si="76"/>
        <v>n/a</v>
      </c>
      <c r="DK51" t="str">
        <f t="shared" ca="1" si="76"/>
        <v>n/a</v>
      </c>
      <c r="DL51" t="str">
        <f t="shared" ca="1" si="76"/>
        <v>n/a</v>
      </c>
      <c r="DM51" t="str">
        <f t="shared" ca="1" si="76"/>
        <v>n/a</v>
      </c>
      <c r="DN51" t="str">
        <f t="shared" ca="1" si="76"/>
        <v>n/a</v>
      </c>
      <c r="DO51" t="str">
        <f t="shared" ca="1" si="76"/>
        <v>n/a</v>
      </c>
      <c r="DP51" t="str">
        <f t="shared" ca="1" si="76"/>
        <v>n/a</v>
      </c>
      <c r="DQ51" t="str">
        <f t="shared" ca="1" si="76"/>
        <v>n/a</v>
      </c>
      <c r="DR51" t="str">
        <f t="shared" ca="1" si="76"/>
        <v>n/a</v>
      </c>
      <c r="DS51" t="str">
        <f t="shared" ca="1" si="76"/>
        <v>n/a</v>
      </c>
      <c r="DT51" t="str">
        <f t="shared" ca="1" si="76"/>
        <v>n/a</v>
      </c>
      <c r="DU51" t="str">
        <f t="shared" ca="1" si="76"/>
        <v>n/a</v>
      </c>
      <c r="DV51" t="str">
        <f t="shared" ca="1" si="76"/>
        <v>n/a</v>
      </c>
      <c r="DW51" t="str">
        <f t="shared" ca="1" si="76"/>
        <v>n/a</v>
      </c>
      <c r="DX51" t="str">
        <f t="shared" ca="1" si="76"/>
        <v>n/a</v>
      </c>
      <c r="DY51" t="str">
        <f t="shared" ca="1" si="76"/>
        <v>n/a</v>
      </c>
      <c r="DZ51" t="str">
        <f t="shared" ca="1" si="76"/>
        <v>n/a</v>
      </c>
      <c r="EA51" t="str">
        <f t="shared" ref="EA51:FF51" ca="1" si="77">IFERROR(((EA47/DZ47)^4-1)*100, "n/a")</f>
        <v>n/a</v>
      </c>
      <c r="EB51" t="str">
        <f t="shared" ca="1" si="77"/>
        <v>n/a</v>
      </c>
      <c r="EC51" t="str">
        <f t="shared" ca="1" si="77"/>
        <v>n/a</v>
      </c>
      <c r="ED51" t="str">
        <f t="shared" ca="1" si="77"/>
        <v>n/a</v>
      </c>
      <c r="EE51" t="str">
        <f t="shared" ca="1" si="77"/>
        <v>n/a</v>
      </c>
      <c r="EF51" t="str">
        <f t="shared" ca="1" si="77"/>
        <v>n/a</v>
      </c>
      <c r="EG51" t="str">
        <f t="shared" ca="1" si="77"/>
        <v>n/a</v>
      </c>
      <c r="EH51" t="str">
        <f t="shared" ca="1" si="77"/>
        <v>n/a</v>
      </c>
      <c r="EI51" t="str">
        <f t="shared" ca="1" si="77"/>
        <v>n/a</v>
      </c>
      <c r="EJ51" t="str">
        <f t="shared" ca="1" si="77"/>
        <v>n/a</v>
      </c>
      <c r="EK51" t="str">
        <f t="shared" ca="1" si="77"/>
        <v>n/a</v>
      </c>
      <c r="EL51" t="str">
        <f t="shared" ca="1" si="77"/>
        <v>n/a</v>
      </c>
      <c r="EM51" t="str">
        <f t="shared" ca="1" si="77"/>
        <v>n/a</v>
      </c>
      <c r="EN51" t="str">
        <f t="shared" ca="1" si="77"/>
        <v>n/a</v>
      </c>
      <c r="EO51" t="str">
        <f t="shared" ca="1" si="77"/>
        <v>n/a</v>
      </c>
      <c r="EP51" t="str">
        <f t="shared" ca="1" si="77"/>
        <v>n/a</v>
      </c>
      <c r="EQ51" t="str">
        <f t="shared" ca="1" si="77"/>
        <v>n/a</v>
      </c>
      <c r="ER51" t="str">
        <f t="shared" ca="1" si="77"/>
        <v>n/a</v>
      </c>
      <c r="ES51" t="str">
        <f t="shared" ca="1" si="77"/>
        <v>n/a</v>
      </c>
      <c r="ET51" t="str">
        <f t="shared" ca="1" si="77"/>
        <v>n/a</v>
      </c>
      <c r="EU51" t="str">
        <f t="shared" ca="1" si="77"/>
        <v>n/a</v>
      </c>
      <c r="EV51" t="str">
        <f t="shared" ca="1" si="77"/>
        <v>n/a</v>
      </c>
      <c r="EW51" t="str">
        <f t="shared" ca="1" si="77"/>
        <v>n/a</v>
      </c>
      <c r="EX51" t="str">
        <f t="shared" ca="1" si="77"/>
        <v>n/a</v>
      </c>
      <c r="EY51" t="str">
        <f t="shared" ca="1" si="77"/>
        <v>n/a</v>
      </c>
      <c r="EZ51" t="str">
        <f t="shared" ca="1" si="77"/>
        <v>n/a</v>
      </c>
      <c r="FA51" t="str">
        <f t="shared" ca="1" si="77"/>
        <v>n/a</v>
      </c>
      <c r="FB51" t="str">
        <f t="shared" ca="1" si="77"/>
        <v>n/a</v>
      </c>
      <c r="FC51" t="str">
        <f t="shared" ca="1" si="77"/>
        <v>n/a</v>
      </c>
      <c r="FD51" t="str">
        <f t="shared" ca="1" si="77"/>
        <v>n/a</v>
      </c>
      <c r="FE51" t="str">
        <f t="shared" ca="1" si="77"/>
        <v>n/a</v>
      </c>
      <c r="FF51" t="str">
        <f t="shared" ca="1" si="77"/>
        <v>n/a</v>
      </c>
      <c r="FG51" t="str">
        <f t="shared" ref="FG51:FX51" ca="1" si="78">IFERROR(((FG47/FF47)^4-1)*100, "n/a")</f>
        <v>n/a</v>
      </c>
      <c r="FH51" t="str">
        <f t="shared" ca="1" si="78"/>
        <v>n/a</v>
      </c>
      <c r="FI51" t="str">
        <f t="shared" ca="1" si="78"/>
        <v>n/a</v>
      </c>
      <c r="FJ51" t="str">
        <f t="shared" ca="1" si="78"/>
        <v>n/a</v>
      </c>
      <c r="FK51" t="str">
        <f t="shared" ca="1" si="78"/>
        <v>n/a</v>
      </c>
      <c r="FL51" t="str">
        <f t="shared" ca="1" si="78"/>
        <v>n/a</v>
      </c>
      <c r="FM51" t="str">
        <f t="shared" ca="1" si="78"/>
        <v>n/a</v>
      </c>
      <c r="FN51" t="str">
        <f t="shared" ca="1" si="78"/>
        <v>n/a</v>
      </c>
      <c r="FO51" t="str">
        <f t="shared" ca="1" si="78"/>
        <v>n/a</v>
      </c>
      <c r="FP51" t="str">
        <f t="shared" ca="1" si="78"/>
        <v>n/a</v>
      </c>
      <c r="FQ51" t="str">
        <f t="shared" ca="1" si="78"/>
        <v>n/a</v>
      </c>
      <c r="FR51" t="str">
        <f t="shared" ca="1" si="78"/>
        <v>n/a</v>
      </c>
      <c r="FS51" t="str">
        <f t="shared" ca="1" si="78"/>
        <v>n/a</v>
      </c>
      <c r="FT51" t="str">
        <f t="shared" ca="1" si="78"/>
        <v>n/a</v>
      </c>
      <c r="FU51" t="str">
        <f t="shared" ca="1" si="78"/>
        <v>n/a</v>
      </c>
      <c r="FV51" t="str">
        <f t="shared" ca="1" si="78"/>
        <v>n/a</v>
      </c>
      <c r="FW51" t="str">
        <f t="shared" ca="1" si="78"/>
        <v>n/a</v>
      </c>
      <c r="FX51" t="str">
        <f t="shared" ca="1" si="78"/>
        <v>n/a</v>
      </c>
      <c r="FY51" t="str">
        <f t="shared" ref="FY51" ca="1" si="79">IFERROR(((FY47/FX47)^4-1)*100, "n/a")</f>
        <v>n/a</v>
      </c>
      <c r="FZ51" t="str">
        <f t="shared" ref="FZ51" ca="1" si="80">IFERROR(((FZ47/FY47)^4-1)*100, "n/a")</f>
        <v>n/a</v>
      </c>
      <c r="GA51" t="str">
        <f t="shared" ref="GA51" ca="1" si="81">IFERROR(((GA47/FZ47)^4-1)*100, "n/a")</f>
        <v>n/a</v>
      </c>
      <c r="GB51" t="str">
        <f t="shared" ref="GB51" ca="1" si="82">IFERROR(((GB47/GA47)^4-1)*100, "n/a")</f>
        <v>n/a</v>
      </c>
      <c r="GC51" t="str">
        <f t="shared" ref="GC51" ca="1" si="83">IFERROR(((GC47/GB47)^4-1)*100, "n/a")</f>
        <v>n/a</v>
      </c>
      <c r="GD51" t="str">
        <f t="shared" ref="GD51" ca="1" si="84">IFERROR(((GD47/GC47)^4-1)*100, "n/a")</f>
        <v>n/a</v>
      </c>
      <c r="GE51" t="str">
        <f t="shared" ref="GE51" ca="1" si="85">IFERROR(((GE47/GD47)^4-1)*100, "n/a")</f>
        <v>n/a</v>
      </c>
      <c r="GF51" t="str">
        <f t="shared" ref="GF51" ca="1" si="86">IFERROR(((GF47/GE47)^4-1)*100, "n/a")</f>
        <v>n/a</v>
      </c>
      <c r="GG51" t="str">
        <f t="shared" ref="GG51" ca="1" si="87">IFERROR(((GG47/GF47)^4-1)*100, "n/a")</f>
        <v>n/a</v>
      </c>
      <c r="GH51" t="str">
        <f t="shared" ref="GH51" ca="1" si="88">IFERROR(((GH47/GG47)^4-1)*100, "n/a")</f>
        <v>n/a</v>
      </c>
      <c r="GI51" t="str">
        <f t="shared" ref="GI51" ca="1" si="89">IFERROR(((GI47/GH47)^4-1)*100, "n/a")</f>
        <v>n/a</v>
      </c>
      <c r="GJ51" t="str">
        <f t="shared" ref="GJ51" ca="1" si="90">IFERROR(((GJ47/GI47)^4-1)*100, "n/a")</f>
        <v>n/a</v>
      </c>
      <c r="GK51" t="str">
        <f t="shared" ref="GK51" ca="1" si="91">IFERROR(((GK47/GJ47)^4-1)*100, "n/a")</f>
        <v>n/a</v>
      </c>
      <c r="GL51" t="str">
        <f t="shared" ref="GL51" ca="1" si="92">IFERROR(((GL47/GK47)^4-1)*100, "n/a")</f>
        <v>n/a</v>
      </c>
      <c r="GM51" t="str">
        <f t="shared" ref="GM51" ca="1" si="93">IFERROR(((GM47/GL47)^4-1)*100, "n/a")</f>
        <v>n/a</v>
      </c>
      <c r="GN51">
        <f ca="1">IFERROR(((GN47/GM47)^4-1)*100, "n/a")</f>
        <v>3.3086713376403232</v>
      </c>
      <c r="GO51" t="str">
        <f t="shared" ref="GO51" ca="1" si="94">IFERROR(((GO47/GN47)^4-1)*100, "n/a")</f>
        <v>n/a</v>
      </c>
      <c r="GP51" t="str">
        <f t="shared" ref="GP51" ca="1" si="95">IFERROR(((GP47/GO47)^4-1)*100, "n/a")</f>
        <v>n/a</v>
      </c>
      <c r="GQ51" t="str">
        <f t="shared" ref="GQ51" ca="1" si="96">IFERROR(((GQ47/GP47)^4-1)*100, "n/a")</f>
        <v>n/a</v>
      </c>
      <c r="GR51" t="str">
        <f t="shared" ref="GR51" ca="1" si="97">IFERROR(((GR47/GQ47)^4-1)*100, "n/a")</f>
        <v>n/a</v>
      </c>
      <c r="GS51" t="str">
        <f t="shared" ref="GS51" ca="1" si="98">IFERROR(((GS47/GR47)^4-1)*100, "n/a")</f>
        <v>n/a</v>
      </c>
      <c r="GT51" t="str">
        <f t="shared" ref="GT51" ca="1" si="99">IFERROR(((GT47/GS47)^4-1)*100, "n/a")</f>
        <v>n/a</v>
      </c>
      <c r="GU51" t="str">
        <f t="shared" ref="GU51" ca="1" si="100">IFERROR(((GU47/GT47)^4-1)*100, "n/a")</f>
        <v>n/a</v>
      </c>
      <c r="GV51" t="str">
        <f t="shared" ref="GV51" ca="1" si="101">IFERROR(((GV47/GU47)^4-1)*100, "n/a")</f>
        <v>n/a</v>
      </c>
    </row>
    <row r="52" spans="1:206" x14ac:dyDescent="0.25">
      <c r="A52" s="7" t="s">
        <v>195</v>
      </c>
      <c r="B52" t="s">
        <v>194</v>
      </c>
      <c r="C52" t="str">
        <f t="shared" ref="C52:AH52" ca="1" si="102">IFERROR(C50-C51, "n/a")</f>
        <v>n/a</v>
      </c>
      <c r="D52" t="str">
        <f t="shared" ca="1" si="102"/>
        <v>n/a</v>
      </c>
      <c r="E52" t="str">
        <f t="shared" ca="1" si="102"/>
        <v>n/a</v>
      </c>
      <c r="F52" t="str">
        <f t="shared" ca="1" si="102"/>
        <v>n/a</v>
      </c>
      <c r="G52" t="str">
        <f t="shared" ca="1" si="102"/>
        <v>n/a</v>
      </c>
      <c r="H52" t="str">
        <f t="shared" ca="1" si="102"/>
        <v>n/a</v>
      </c>
      <c r="I52" t="str">
        <f t="shared" ca="1" si="102"/>
        <v>n/a</v>
      </c>
      <c r="J52" t="str">
        <f t="shared" ca="1" si="102"/>
        <v>n/a</v>
      </c>
      <c r="K52" t="str">
        <f t="shared" ca="1" si="102"/>
        <v>n/a</v>
      </c>
      <c r="L52" t="str">
        <f t="shared" ca="1" si="102"/>
        <v>n/a</v>
      </c>
      <c r="M52" t="str">
        <f t="shared" ca="1" si="102"/>
        <v>n/a</v>
      </c>
      <c r="N52" t="str">
        <f t="shared" ca="1" si="102"/>
        <v>n/a</v>
      </c>
      <c r="O52" t="str">
        <f t="shared" ca="1" si="102"/>
        <v>n/a</v>
      </c>
      <c r="P52" t="str">
        <f t="shared" ca="1" si="102"/>
        <v>n/a</v>
      </c>
      <c r="Q52" t="str">
        <f t="shared" ca="1" si="102"/>
        <v>n/a</v>
      </c>
      <c r="R52" t="str">
        <f t="shared" ca="1" si="102"/>
        <v>n/a</v>
      </c>
      <c r="S52" t="str">
        <f t="shared" ca="1" si="102"/>
        <v>n/a</v>
      </c>
      <c r="T52" t="str">
        <f t="shared" ca="1" si="102"/>
        <v>n/a</v>
      </c>
      <c r="U52" t="str">
        <f t="shared" ca="1" si="102"/>
        <v>n/a</v>
      </c>
      <c r="V52" t="str">
        <f t="shared" ca="1" si="102"/>
        <v>n/a</v>
      </c>
      <c r="W52" t="str">
        <f t="shared" ca="1" si="102"/>
        <v>n/a</v>
      </c>
      <c r="X52" t="str">
        <f t="shared" ca="1" si="102"/>
        <v>n/a</v>
      </c>
      <c r="Y52" t="str">
        <f t="shared" ca="1" si="102"/>
        <v>n/a</v>
      </c>
      <c r="Z52" t="str">
        <f t="shared" ca="1" si="102"/>
        <v>n/a</v>
      </c>
      <c r="AA52" t="str">
        <f t="shared" ca="1" si="102"/>
        <v>n/a</v>
      </c>
      <c r="AB52" t="str">
        <f t="shared" ca="1" si="102"/>
        <v>n/a</v>
      </c>
      <c r="AC52" t="str">
        <f t="shared" ca="1" si="102"/>
        <v>n/a</v>
      </c>
      <c r="AD52" t="str">
        <f t="shared" ca="1" si="102"/>
        <v>n/a</v>
      </c>
      <c r="AE52" t="str">
        <f t="shared" ca="1" si="102"/>
        <v>n/a</v>
      </c>
      <c r="AF52" t="str">
        <f t="shared" ca="1" si="102"/>
        <v>n/a</v>
      </c>
      <c r="AG52" t="str">
        <f t="shared" ca="1" si="102"/>
        <v>n/a</v>
      </c>
      <c r="AH52" t="str">
        <f t="shared" ca="1" si="102"/>
        <v>n/a</v>
      </c>
      <c r="AI52" t="str">
        <f t="shared" ref="AI52:BN52" ca="1" si="103">IFERROR(AI50-AI51, "n/a")</f>
        <v>n/a</v>
      </c>
      <c r="AJ52" t="str">
        <f t="shared" ca="1" si="103"/>
        <v>n/a</v>
      </c>
      <c r="AK52" t="str">
        <f t="shared" ca="1" si="103"/>
        <v>n/a</v>
      </c>
      <c r="AL52" t="str">
        <f t="shared" ca="1" si="103"/>
        <v>n/a</v>
      </c>
      <c r="AM52" t="str">
        <f t="shared" ca="1" si="103"/>
        <v>n/a</v>
      </c>
      <c r="AN52" t="str">
        <f t="shared" ca="1" si="103"/>
        <v>n/a</v>
      </c>
      <c r="AO52" t="str">
        <f t="shared" ca="1" si="103"/>
        <v>n/a</v>
      </c>
      <c r="AP52" t="str">
        <f t="shared" ca="1" si="103"/>
        <v>n/a</v>
      </c>
      <c r="AQ52" t="str">
        <f t="shared" ca="1" si="103"/>
        <v>n/a</v>
      </c>
      <c r="AR52" t="str">
        <f t="shared" ca="1" si="103"/>
        <v>n/a</v>
      </c>
      <c r="AS52" t="str">
        <f t="shared" ca="1" si="103"/>
        <v>n/a</v>
      </c>
      <c r="AT52" t="str">
        <f t="shared" ca="1" si="103"/>
        <v>n/a</v>
      </c>
      <c r="AU52" t="str">
        <f t="shared" ca="1" si="103"/>
        <v>n/a</v>
      </c>
      <c r="AV52" t="str">
        <f t="shared" ca="1" si="103"/>
        <v>n/a</v>
      </c>
      <c r="AW52" t="str">
        <f t="shared" ca="1" si="103"/>
        <v>n/a</v>
      </c>
      <c r="AX52" t="str">
        <f t="shared" ca="1" si="103"/>
        <v>n/a</v>
      </c>
      <c r="AY52" t="str">
        <f t="shared" ca="1" si="103"/>
        <v>n/a</v>
      </c>
      <c r="AZ52" t="str">
        <f t="shared" ca="1" si="103"/>
        <v>n/a</v>
      </c>
      <c r="BA52" t="str">
        <f t="shared" ca="1" si="103"/>
        <v>n/a</v>
      </c>
      <c r="BB52" t="str">
        <f t="shared" ca="1" si="103"/>
        <v>n/a</v>
      </c>
      <c r="BC52" t="str">
        <f t="shared" ca="1" si="103"/>
        <v>n/a</v>
      </c>
      <c r="BD52" t="str">
        <f t="shared" ca="1" si="103"/>
        <v>n/a</v>
      </c>
      <c r="BE52" t="str">
        <f t="shared" ca="1" si="103"/>
        <v>n/a</v>
      </c>
      <c r="BF52" t="str">
        <f t="shared" ca="1" si="103"/>
        <v>n/a</v>
      </c>
      <c r="BG52" t="str">
        <f t="shared" ca="1" si="103"/>
        <v>n/a</v>
      </c>
      <c r="BH52" t="str">
        <f t="shared" ca="1" si="103"/>
        <v>n/a</v>
      </c>
      <c r="BI52" t="str">
        <f t="shared" ca="1" si="103"/>
        <v>n/a</v>
      </c>
      <c r="BJ52" t="str">
        <f t="shared" ca="1" si="103"/>
        <v>n/a</v>
      </c>
      <c r="BK52" t="str">
        <f t="shared" ca="1" si="103"/>
        <v>n/a</v>
      </c>
      <c r="BL52" t="str">
        <f t="shared" ca="1" si="103"/>
        <v>n/a</v>
      </c>
      <c r="BM52" t="str">
        <f t="shared" ca="1" si="103"/>
        <v>n/a</v>
      </c>
      <c r="BN52" t="str">
        <f t="shared" ca="1" si="103"/>
        <v>n/a</v>
      </c>
      <c r="BO52" t="str">
        <f t="shared" ref="BO52:CT52" ca="1" si="104">IFERROR(BO50-BO51, "n/a")</f>
        <v>n/a</v>
      </c>
      <c r="BP52" t="str">
        <f t="shared" ca="1" si="104"/>
        <v>n/a</v>
      </c>
      <c r="BQ52" t="str">
        <f t="shared" ca="1" si="104"/>
        <v>n/a</v>
      </c>
      <c r="BR52" t="str">
        <f t="shared" ca="1" si="104"/>
        <v>n/a</v>
      </c>
      <c r="BS52" t="str">
        <f t="shared" ca="1" si="104"/>
        <v>n/a</v>
      </c>
      <c r="BT52" t="str">
        <f t="shared" ca="1" si="104"/>
        <v>n/a</v>
      </c>
      <c r="BU52" t="str">
        <f t="shared" ca="1" si="104"/>
        <v>n/a</v>
      </c>
      <c r="BV52" t="str">
        <f t="shared" ca="1" si="104"/>
        <v>n/a</v>
      </c>
      <c r="BW52" t="str">
        <f t="shared" ca="1" si="104"/>
        <v>n/a</v>
      </c>
      <c r="BX52" t="str">
        <f t="shared" ca="1" si="104"/>
        <v>n/a</v>
      </c>
      <c r="BY52" t="str">
        <f t="shared" ca="1" si="104"/>
        <v>n/a</v>
      </c>
      <c r="BZ52" t="str">
        <f t="shared" ca="1" si="104"/>
        <v>n/a</v>
      </c>
      <c r="CA52" t="str">
        <f t="shared" ca="1" si="104"/>
        <v>n/a</v>
      </c>
      <c r="CB52" t="str">
        <f t="shared" ca="1" si="104"/>
        <v>n/a</v>
      </c>
      <c r="CC52" t="str">
        <f t="shared" ca="1" si="104"/>
        <v>n/a</v>
      </c>
      <c r="CD52" t="str">
        <f t="shared" ca="1" si="104"/>
        <v>n/a</v>
      </c>
      <c r="CE52" t="str">
        <f t="shared" ca="1" si="104"/>
        <v>n/a</v>
      </c>
      <c r="CF52" t="str">
        <f t="shared" ca="1" si="104"/>
        <v>n/a</v>
      </c>
      <c r="CG52" t="str">
        <f t="shared" ca="1" si="104"/>
        <v>n/a</v>
      </c>
      <c r="CH52" t="str">
        <f t="shared" ca="1" si="104"/>
        <v>n/a</v>
      </c>
      <c r="CI52" t="str">
        <f t="shared" ca="1" si="104"/>
        <v>n/a</v>
      </c>
      <c r="CJ52" t="str">
        <f t="shared" ca="1" si="104"/>
        <v>n/a</v>
      </c>
      <c r="CK52" t="str">
        <f t="shared" ca="1" si="104"/>
        <v>n/a</v>
      </c>
      <c r="CL52" t="str">
        <f t="shared" ca="1" si="104"/>
        <v>n/a</v>
      </c>
      <c r="CM52" t="str">
        <f t="shared" ca="1" si="104"/>
        <v>n/a</v>
      </c>
      <c r="CN52" t="str">
        <f t="shared" ca="1" si="104"/>
        <v>n/a</v>
      </c>
      <c r="CO52" t="str">
        <f t="shared" ca="1" si="104"/>
        <v>n/a</v>
      </c>
      <c r="CP52" t="str">
        <f t="shared" ca="1" si="104"/>
        <v>n/a</v>
      </c>
      <c r="CQ52" t="str">
        <f t="shared" ca="1" si="104"/>
        <v>n/a</v>
      </c>
      <c r="CR52" t="str">
        <f t="shared" ca="1" si="104"/>
        <v>n/a</v>
      </c>
      <c r="CS52" t="str">
        <f t="shared" ca="1" si="104"/>
        <v>n/a</v>
      </c>
      <c r="CT52" t="str">
        <f t="shared" ca="1" si="104"/>
        <v>n/a</v>
      </c>
      <c r="CU52" t="str">
        <f t="shared" ref="CU52:DZ52" ca="1" si="105">IFERROR(CU50-CU51, "n/a")</f>
        <v>n/a</v>
      </c>
      <c r="CV52" t="str">
        <f t="shared" ca="1" si="105"/>
        <v>n/a</v>
      </c>
      <c r="CW52" t="str">
        <f t="shared" ca="1" si="105"/>
        <v>n/a</v>
      </c>
      <c r="CX52" t="str">
        <f t="shared" ca="1" si="105"/>
        <v>n/a</v>
      </c>
      <c r="CY52" t="str">
        <f t="shared" ca="1" si="105"/>
        <v>n/a</v>
      </c>
      <c r="CZ52" t="str">
        <f t="shared" ca="1" si="105"/>
        <v>n/a</v>
      </c>
      <c r="DA52" t="str">
        <f t="shared" ca="1" si="105"/>
        <v>n/a</v>
      </c>
      <c r="DB52" t="str">
        <f t="shared" ca="1" si="105"/>
        <v>n/a</v>
      </c>
      <c r="DC52" t="str">
        <f t="shared" ca="1" si="105"/>
        <v>n/a</v>
      </c>
      <c r="DD52" t="str">
        <f t="shared" ca="1" si="105"/>
        <v>n/a</v>
      </c>
      <c r="DE52" t="str">
        <f t="shared" ca="1" si="105"/>
        <v>n/a</v>
      </c>
      <c r="DF52" t="str">
        <f t="shared" ca="1" si="105"/>
        <v>n/a</v>
      </c>
      <c r="DG52" t="str">
        <f t="shared" ca="1" si="105"/>
        <v>n/a</v>
      </c>
      <c r="DH52" t="str">
        <f t="shared" ca="1" si="105"/>
        <v>n/a</v>
      </c>
      <c r="DI52" t="str">
        <f t="shared" ca="1" si="105"/>
        <v>n/a</v>
      </c>
      <c r="DJ52" t="str">
        <f t="shared" ca="1" si="105"/>
        <v>n/a</v>
      </c>
      <c r="DK52" t="str">
        <f t="shared" ca="1" si="105"/>
        <v>n/a</v>
      </c>
      <c r="DL52" t="str">
        <f t="shared" ca="1" si="105"/>
        <v>n/a</v>
      </c>
      <c r="DM52" t="str">
        <f t="shared" ca="1" si="105"/>
        <v>n/a</v>
      </c>
      <c r="DN52" t="str">
        <f t="shared" ca="1" si="105"/>
        <v>n/a</v>
      </c>
      <c r="DO52" t="str">
        <f t="shared" ca="1" si="105"/>
        <v>n/a</v>
      </c>
      <c r="DP52" t="str">
        <f t="shared" ca="1" si="105"/>
        <v>n/a</v>
      </c>
      <c r="DQ52" t="str">
        <f t="shared" ca="1" si="105"/>
        <v>n/a</v>
      </c>
      <c r="DR52" t="str">
        <f t="shared" ca="1" si="105"/>
        <v>n/a</v>
      </c>
      <c r="DS52" t="str">
        <f t="shared" ca="1" si="105"/>
        <v>n/a</v>
      </c>
      <c r="DT52" t="str">
        <f t="shared" ca="1" si="105"/>
        <v>n/a</v>
      </c>
      <c r="DU52" t="str">
        <f t="shared" ca="1" si="105"/>
        <v>n/a</v>
      </c>
      <c r="DV52" t="str">
        <f t="shared" ca="1" si="105"/>
        <v>n/a</v>
      </c>
      <c r="DW52" t="str">
        <f t="shared" ca="1" si="105"/>
        <v>n/a</v>
      </c>
      <c r="DX52" t="str">
        <f t="shared" ca="1" si="105"/>
        <v>n/a</v>
      </c>
      <c r="DY52" t="str">
        <f t="shared" ca="1" si="105"/>
        <v>n/a</v>
      </c>
      <c r="DZ52" t="str">
        <f t="shared" ca="1" si="105"/>
        <v>n/a</v>
      </c>
      <c r="EA52" t="str">
        <f t="shared" ref="EA52:FF52" ca="1" si="106">IFERROR(EA50-EA51, "n/a")</f>
        <v>n/a</v>
      </c>
      <c r="EB52" t="str">
        <f t="shared" ca="1" si="106"/>
        <v>n/a</v>
      </c>
      <c r="EC52" t="str">
        <f t="shared" ca="1" si="106"/>
        <v>n/a</v>
      </c>
      <c r="ED52" t="str">
        <f t="shared" ca="1" si="106"/>
        <v>n/a</v>
      </c>
      <c r="EE52" t="str">
        <f t="shared" ca="1" si="106"/>
        <v>n/a</v>
      </c>
      <c r="EF52" t="str">
        <f t="shared" ca="1" si="106"/>
        <v>n/a</v>
      </c>
      <c r="EG52" t="str">
        <f t="shared" ca="1" si="106"/>
        <v>n/a</v>
      </c>
      <c r="EH52" t="str">
        <f t="shared" ca="1" si="106"/>
        <v>n/a</v>
      </c>
      <c r="EI52" t="str">
        <f t="shared" ca="1" si="106"/>
        <v>n/a</v>
      </c>
      <c r="EJ52" t="str">
        <f t="shared" ca="1" si="106"/>
        <v>n/a</v>
      </c>
      <c r="EK52" t="str">
        <f t="shared" ca="1" si="106"/>
        <v>n/a</v>
      </c>
      <c r="EL52" t="str">
        <f t="shared" ca="1" si="106"/>
        <v>n/a</v>
      </c>
      <c r="EM52" t="str">
        <f t="shared" ca="1" si="106"/>
        <v>n/a</v>
      </c>
      <c r="EN52" t="str">
        <f t="shared" ca="1" si="106"/>
        <v>n/a</v>
      </c>
      <c r="EO52" t="str">
        <f t="shared" ca="1" si="106"/>
        <v>n/a</v>
      </c>
      <c r="EP52" t="str">
        <f t="shared" ca="1" si="106"/>
        <v>n/a</v>
      </c>
      <c r="EQ52" t="str">
        <f t="shared" ca="1" si="106"/>
        <v>n/a</v>
      </c>
      <c r="ER52" t="str">
        <f t="shared" ca="1" si="106"/>
        <v>n/a</v>
      </c>
      <c r="ES52" t="str">
        <f t="shared" ca="1" si="106"/>
        <v>n/a</v>
      </c>
      <c r="ET52" t="str">
        <f t="shared" ca="1" si="106"/>
        <v>n/a</v>
      </c>
      <c r="EU52" t="str">
        <f t="shared" ca="1" si="106"/>
        <v>n/a</v>
      </c>
      <c r="EV52" t="str">
        <f t="shared" ca="1" si="106"/>
        <v>n/a</v>
      </c>
      <c r="EW52" t="str">
        <f t="shared" ca="1" si="106"/>
        <v>n/a</v>
      </c>
      <c r="EX52" t="str">
        <f t="shared" ca="1" si="106"/>
        <v>n/a</v>
      </c>
      <c r="EY52" t="str">
        <f t="shared" ca="1" si="106"/>
        <v>n/a</v>
      </c>
      <c r="EZ52" t="str">
        <f t="shared" ca="1" si="106"/>
        <v>n/a</v>
      </c>
      <c r="FA52" t="str">
        <f t="shared" ca="1" si="106"/>
        <v>n/a</v>
      </c>
      <c r="FB52" t="str">
        <f t="shared" ca="1" si="106"/>
        <v>n/a</v>
      </c>
      <c r="FC52" t="str">
        <f t="shared" ca="1" si="106"/>
        <v>n/a</v>
      </c>
      <c r="FD52" t="str">
        <f t="shared" ca="1" si="106"/>
        <v>n/a</v>
      </c>
      <c r="FE52" t="str">
        <f t="shared" ca="1" si="106"/>
        <v>n/a</v>
      </c>
      <c r="FF52" t="str">
        <f t="shared" ca="1" si="106"/>
        <v>n/a</v>
      </c>
      <c r="FG52" t="str">
        <f t="shared" ref="FG52:FX52" ca="1" si="107">IFERROR(FG50-FG51, "n/a")</f>
        <v>n/a</v>
      </c>
      <c r="FH52" t="str">
        <f t="shared" ca="1" si="107"/>
        <v>n/a</v>
      </c>
      <c r="FI52" t="str">
        <f t="shared" ca="1" si="107"/>
        <v>n/a</v>
      </c>
      <c r="FJ52" t="str">
        <f t="shared" ca="1" si="107"/>
        <v>n/a</v>
      </c>
      <c r="FK52" t="str">
        <f t="shared" ca="1" si="107"/>
        <v>n/a</v>
      </c>
      <c r="FL52" t="str">
        <f t="shared" ca="1" si="107"/>
        <v>n/a</v>
      </c>
      <c r="FM52" t="str">
        <f t="shared" ca="1" si="107"/>
        <v>n/a</v>
      </c>
      <c r="FN52" t="str">
        <f t="shared" ca="1" si="107"/>
        <v>n/a</v>
      </c>
      <c r="FO52" t="str">
        <f t="shared" ca="1" si="107"/>
        <v>n/a</v>
      </c>
      <c r="FP52" t="str">
        <f t="shared" ca="1" si="107"/>
        <v>n/a</v>
      </c>
      <c r="FQ52" t="str">
        <f t="shared" ca="1" si="107"/>
        <v>n/a</v>
      </c>
      <c r="FR52" t="str">
        <f t="shared" ca="1" si="107"/>
        <v>n/a</v>
      </c>
      <c r="FS52" t="str">
        <f t="shared" ca="1" si="107"/>
        <v>n/a</v>
      </c>
      <c r="FT52" t="str">
        <f t="shared" ca="1" si="107"/>
        <v>n/a</v>
      </c>
      <c r="FU52" t="str">
        <f t="shared" ca="1" si="107"/>
        <v>n/a</v>
      </c>
      <c r="FV52" t="str">
        <f t="shared" ca="1" si="107"/>
        <v>n/a</v>
      </c>
      <c r="FW52" t="str">
        <f t="shared" ca="1" si="107"/>
        <v>n/a</v>
      </c>
      <c r="FX52" t="str">
        <f t="shared" ca="1" si="107"/>
        <v>n/a</v>
      </c>
      <c r="FY52" t="str">
        <f t="shared" ref="FY52:GV52" ca="1" si="108">IFERROR(FY50-FY51, "n/a")</f>
        <v>n/a</v>
      </c>
      <c r="FZ52" t="str">
        <f t="shared" ca="1" si="108"/>
        <v>n/a</v>
      </c>
      <c r="GA52" t="str">
        <f t="shared" ca="1" si="108"/>
        <v>n/a</v>
      </c>
      <c r="GB52" t="str">
        <f t="shared" ca="1" si="108"/>
        <v>n/a</v>
      </c>
      <c r="GC52" t="str">
        <f t="shared" ca="1" si="108"/>
        <v>n/a</v>
      </c>
      <c r="GD52" t="str">
        <f t="shared" ca="1" si="108"/>
        <v>n/a</v>
      </c>
      <c r="GE52" t="str">
        <f t="shared" ca="1" si="108"/>
        <v>n/a</v>
      </c>
      <c r="GF52" t="str">
        <f t="shared" ca="1" si="108"/>
        <v>n/a</v>
      </c>
      <c r="GG52" t="str">
        <f t="shared" ca="1" si="108"/>
        <v>n/a</v>
      </c>
      <c r="GH52" t="str">
        <f t="shared" ca="1" si="108"/>
        <v>n/a</v>
      </c>
      <c r="GI52" t="str">
        <f t="shared" ca="1" si="108"/>
        <v>n/a</v>
      </c>
      <c r="GJ52" t="str">
        <f t="shared" ca="1" si="108"/>
        <v>n/a</v>
      </c>
      <c r="GK52" t="str">
        <f t="shared" ca="1" si="108"/>
        <v>n/a</v>
      </c>
      <c r="GL52" t="str">
        <f t="shared" ca="1" si="108"/>
        <v>n/a</v>
      </c>
      <c r="GM52" t="str">
        <f t="shared" ca="1" si="108"/>
        <v>n/a</v>
      </c>
      <c r="GN52">
        <f ca="1">IFERROR(GN50-GN51, "n/a")</f>
        <v>0.69132866235967683</v>
      </c>
      <c r="GO52" t="str">
        <f t="shared" ca="1" si="108"/>
        <v>n/a</v>
      </c>
      <c r="GP52" t="str">
        <f t="shared" ca="1" si="108"/>
        <v>n/a</v>
      </c>
      <c r="GQ52" t="str">
        <f t="shared" ca="1" si="108"/>
        <v>n/a</v>
      </c>
      <c r="GR52" t="str">
        <f t="shared" ca="1" si="108"/>
        <v>n/a</v>
      </c>
      <c r="GS52" t="str">
        <f t="shared" ca="1" si="108"/>
        <v>n/a</v>
      </c>
      <c r="GT52" t="str">
        <f t="shared" ca="1" si="108"/>
        <v>n/a</v>
      </c>
      <c r="GU52" t="str">
        <f t="shared" ca="1" si="108"/>
        <v>n/a</v>
      </c>
      <c r="GV52" t="str">
        <f t="shared" ca="1" si="108"/>
        <v>n/a</v>
      </c>
    </row>
    <row r="53" spans="1:206" x14ac:dyDescent="0.25">
      <c r="A53" s="7" t="s">
        <v>353</v>
      </c>
      <c r="B53" t="s">
        <v>207</v>
      </c>
      <c r="C53" t="str">
        <f t="shared" ref="C53:BN53" si="109">IFERROR(((C20/B20)^4-1), "n/a")</f>
        <v>n/a</v>
      </c>
      <c r="D53">
        <f t="shared" si="109"/>
        <v>3.2057311502350805E-2</v>
      </c>
      <c r="E53">
        <f t="shared" si="109"/>
        <v>3.0344547768127006E-2</v>
      </c>
      <c r="F53">
        <f t="shared" si="109"/>
        <v>2.9180740850001996E-2</v>
      </c>
      <c r="G53">
        <f t="shared" si="109"/>
        <v>2.8716295924771318E-2</v>
      </c>
      <c r="H53">
        <f t="shared" si="109"/>
        <v>2.8009163116624158E-2</v>
      </c>
      <c r="I53">
        <f t="shared" si="109"/>
        <v>2.7648140769314766E-2</v>
      </c>
      <c r="J53">
        <f t="shared" si="109"/>
        <v>2.7706040866075865E-2</v>
      </c>
      <c r="K53">
        <f t="shared" si="109"/>
        <v>2.85818104366522E-2</v>
      </c>
      <c r="L53">
        <f t="shared" si="109"/>
        <v>2.8460514536595483E-2</v>
      </c>
      <c r="M53">
        <f t="shared" si="109"/>
        <v>2.9068632365568003E-2</v>
      </c>
      <c r="N53">
        <f t="shared" si="109"/>
        <v>2.9984303646197752E-2</v>
      </c>
      <c r="O53">
        <f t="shared" si="109"/>
        <v>3.1358405082570817E-2</v>
      </c>
      <c r="P53">
        <f t="shared" si="109"/>
        <v>3.333604259690004E-2</v>
      </c>
      <c r="Q53">
        <f t="shared" si="109"/>
        <v>3.4478603720446754E-2</v>
      </c>
      <c r="R53">
        <f t="shared" si="109"/>
        <v>3.5591214974846519E-2</v>
      </c>
      <c r="S53">
        <f t="shared" si="109"/>
        <v>3.6983875816947176E-2</v>
      </c>
      <c r="T53">
        <f t="shared" si="109"/>
        <v>3.8260866352123335E-2</v>
      </c>
      <c r="U53">
        <f t="shared" si="109"/>
        <v>3.8355959409428042E-2</v>
      </c>
      <c r="V53">
        <f t="shared" si="109"/>
        <v>3.8142782346711535E-2</v>
      </c>
      <c r="W53">
        <f t="shared" si="109"/>
        <v>3.6735406785223912E-2</v>
      </c>
      <c r="X53">
        <f t="shared" si="109"/>
        <v>3.5216404470963969E-2</v>
      </c>
      <c r="Y53">
        <f t="shared" si="109"/>
        <v>3.4322333923338499E-2</v>
      </c>
      <c r="Z53">
        <f t="shared" si="109"/>
        <v>3.352157109913434E-2</v>
      </c>
      <c r="AA53">
        <f t="shared" si="109"/>
        <v>3.2234541587732979E-2</v>
      </c>
      <c r="AB53">
        <f t="shared" si="109"/>
        <v>3.1762614927157484E-2</v>
      </c>
      <c r="AC53">
        <f t="shared" si="109"/>
        <v>3.1512404796987914E-2</v>
      </c>
      <c r="AD53">
        <f t="shared" si="109"/>
        <v>3.1547272159741846E-2</v>
      </c>
      <c r="AE53">
        <f t="shared" si="109"/>
        <v>3.2556368772166833E-2</v>
      </c>
      <c r="AF53">
        <f t="shared" si="109"/>
        <v>3.2847550088048072E-2</v>
      </c>
      <c r="AG53">
        <f t="shared" si="109"/>
        <v>3.3267132285352163E-2</v>
      </c>
      <c r="AH53">
        <f t="shared" si="109"/>
        <v>3.3606283790255986E-2</v>
      </c>
      <c r="AI53">
        <f t="shared" si="109"/>
        <v>3.4070219071225205E-2</v>
      </c>
      <c r="AJ53">
        <f t="shared" si="109"/>
        <v>3.5594519230544019E-2</v>
      </c>
      <c r="AK53">
        <f t="shared" si="109"/>
        <v>3.5480282805188113E-2</v>
      </c>
      <c r="AL53">
        <f t="shared" si="109"/>
        <v>3.4970460986011975E-2</v>
      </c>
      <c r="AM53">
        <f t="shared" si="109"/>
        <v>3.3948358225504238E-2</v>
      </c>
      <c r="AN53">
        <f t="shared" si="109"/>
        <v>3.2237948161541352E-2</v>
      </c>
      <c r="AO53">
        <f t="shared" si="109"/>
        <v>3.0632604118951523E-2</v>
      </c>
      <c r="AP53">
        <f t="shared" si="109"/>
        <v>2.868238877149909E-2</v>
      </c>
      <c r="AQ53">
        <f t="shared" si="109"/>
        <v>2.557814565214378E-2</v>
      </c>
      <c r="AR53">
        <f t="shared" si="109"/>
        <v>2.1728748575693846E-2</v>
      </c>
      <c r="AS53">
        <f t="shared" si="109"/>
        <v>2.0742717911005348E-2</v>
      </c>
      <c r="AT53">
        <f t="shared" si="109"/>
        <v>2.0820833981385123E-2</v>
      </c>
      <c r="AU53">
        <f t="shared" si="109"/>
        <v>2.2064268047930824E-2</v>
      </c>
      <c r="AV53">
        <f t="shared" si="109"/>
        <v>2.5308482432245372E-2</v>
      </c>
      <c r="AW53">
        <f t="shared" si="109"/>
        <v>2.7098696075510853E-2</v>
      </c>
      <c r="AX53">
        <f t="shared" si="109"/>
        <v>2.8915824438512816E-2</v>
      </c>
      <c r="AY53">
        <f t="shared" si="109"/>
        <v>3.2868017087227974E-2</v>
      </c>
      <c r="AZ53">
        <f t="shared" si="109"/>
        <v>3.3678408932771742E-2</v>
      </c>
      <c r="BA53">
        <f t="shared" si="109"/>
        <v>3.4467210648618352E-2</v>
      </c>
      <c r="BB53">
        <f t="shared" si="109"/>
        <v>3.482139661071848E-2</v>
      </c>
      <c r="BC53">
        <f t="shared" si="109"/>
        <v>3.3118484251380975E-2</v>
      </c>
      <c r="BD53">
        <f t="shared" si="109"/>
        <v>3.2904470192232971E-2</v>
      </c>
      <c r="BE53">
        <f t="shared" si="109"/>
        <v>3.3210580707337956E-2</v>
      </c>
      <c r="BF53">
        <f t="shared" si="109"/>
        <v>3.3678192280614194E-2</v>
      </c>
      <c r="BG53">
        <f t="shared" si="109"/>
        <v>3.4811197231956026E-2</v>
      </c>
      <c r="BH53">
        <f t="shared" si="109"/>
        <v>3.6194953999582502E-2</v>
      </c>
      <c r="BI53">
        <f t="shared" si="109"/>
        <v>3.6816944437800814E-2</v>
      </c>
      <c r="BJ53">
        <f t="shared" si="109"/>
        <v>3.7419632209394704E-2</v>
      </c>
      <c r="BK53">
        <f t="shared" si="109"/>
        <v>3.8057846652034266E-2</v>
      </c>
      <c r="BL53">
        <f t="shared" si="109"/>
        <v>3.8349971402709127E-2</v>
      </c>
      <c r="BM53">
        <f t="shared" si="109"/>
        <v>3.8254457601722303E-2</v>
      </c>
      <c r="BN53">
        <f t="shared" si="109"/>
        <v>3.8051769894350995E-2</v>
      </c>
      <c r="BO53">
        <f t="shared" ref="BO53:DZ53" si="110">IFERROR(((BO20/BN20)^4-1), "n/a")</f>
        <v>3.7008119434960962E-2</v>
      </c>
      <c r="BP53">
        <f t="shared" si="110"/>
        <v>3.6407922888947786E-2</v>
      </c>
      <c r="BQ53">
        <f t="shared" si="110"/>
        <v>3.5924432090986613E-2</v>
      </c>
      <c r="BR53">
        <f t="shared" si="110"/>
        <v>3.5399747390417957E-2</v>
      </c>
      <c r="BS53">
        <f t="shared" si="110"/>
        <v>3.4733841324073866E-2</v>
      </c>
      <c r="BT53">
        <f t="shared" si="110"/>
        <v>3.4283896420862714E-2</v>
      </c>
      <c r="BU53">
        <f t="shared" si="110"/>
        <v>3.3842929161478796E-2</v>
      </c>
      <c r="BV53">
        <f t="shared" si="110"/>
        <v>3.3361214042768594E-2</v>
      </c>
      <c r="BW53">
        <f t="shared" si="110"/>
        <v>3.313433054438697E-2</v>
      </c>
      <c r="BX53">
        <f t="shared" si="110"/>
        <v>3.2764883845520565E-2</v>
      </c>
      <c r="BY53">
        <f t="shared" si="110"/>
        <v>3.2354033643655411E-2</v>
      </c>
      <c r="BZ53">
        <f t="shared" si="110"/>
        <v>3.2046629931764326E-2</v>
      </c>
      <c r="CA53">
        <f t="shared" si="110"/>
        <v>3.1697061631873913E-2</v>
      </c>
      <c r="CB53">
        <f t="shared" si="110"/>
        <v>3.1494941988612357E-2</v>
      </c>
      <c r="CC53">
        <f t="shared" si="110"/>
        <v>3.1015474973329571E-2</v>
      </c>
      <c r="CD53">
        <f t="shared" si="110"/>
        <v>3.0498955834714181E-2</v>
      </c>
      <c r="CE53">
        <f t="shared" si="110"/>
        <v>2.9900576690599534E-2</v>
      </c>
      <c r="CF53">
        <f t="shared" si="110"/>
        <v>2.9086062173941052E-2</v>
      </c>
      <c r="CG53">
        <f t="shared" si="110"/>
        <v>2.8468929211002969E-2</v>
      </c>
      <c r="CH53">
        <f t="shared" si="110"/>
        <v>2.7773812128752073E-2</v>
      </c>
      <c r="CI53">
        <f t="shared" si="110"/>
        <v>2.6869164578922966E-2</v>
      </c>
      <c r="CJ53">
        <f t="shared" si="110"/>
        <v>2.5981920175588202E-2</v>
      </c>
      <c r="CK53">
        <f t="shared" si="110"/>
        <v>2.5506647473324984E-2</v>
      </c>
      <c r="CL53">
        <f t="shared" si="110"/>
        <v>2.5170418993475163E-2</v>
      </c>
      <c r="CM53">
        <f t="shared" si="110"/>
        <v>2.5013029437384482E-2</v>
      </c>
      <c r="CN53">
        <f t="shared" si="110"/>
        <v>2.4857595859447912E-2</v>
      </c>
      <c r="CO53">
        <f t="shared" si="110"/>
        <v>2.4875437221529184E-2</v>
      </c>
      <c r="CP53">
        <f t="shared" si="110"/>
        <v>2.5062340777980641E-2</v>
      </c>
      <c r="CQ53">
        <f t="shared" si="110"/>
        <v>2.5541204139877705E-2</v>
      </c>
      <c r="CR53">
        <f t="shared" si="110"/>
        <v>2.5884043465263629E-2</v>
      </c>
      <c r="CS53">
        <f t="shared" si="110"/>
        <v>2.6219426041109939E-2</v>
      </c>
      <c r="CT53">
        <f t="shared" si="110"/>
        <v>2.6464241028952173E-2</v>
      </c>
      <c r="CU53">
        <f t="shared" si="110"/>
        <v>2.6827131348214461E-2</v>
      </c>
      <c r="CV53">
        <f t="shared" si="110"/>
        <v>2.6935614698694543E-2</v>
      </c>
      <c r="CW53">
        <f t="shared" si="110"/>
        <v>2.7203840760031239E-2</v>
      </c>
      <c r="CX53">
        <f t="shared" si="110"/>
        <v>2.7425056873368936E-2</v>
      </c>
      <c r="CY53">
        <f t="shared" si="110"/>
        <v>2.7640616547950136E-2</v>
      </c>
      <c r="CZ53">
        <f t="shared" si="110"/>
        <v>2.7410980607058377E-2</v>
      </c>
      <c r="DA53">
        <f t="shared" si="110"/>
        <v>2.7978584688413743E-2</v>
      </c>
      <c r="DB53">
        <f t="shared" si="110"/>
        <v>2.8691325080064445E-2</v>
      </c>
      <c r="DC53">
        <f t="shared" si="110"/>
        <v>2.9780126472460422E-2</v>
      </c>
      <c r="DD53">
        <f t="shared" si="110"/>
        <v>3.092263179738497E-2</v>
      </c>
      <c r="DE53">
        <f t="shared" si="110"/>
        <v>3.2193516751196416E-2</v>
      </c>
      <c r="DF53">
        <f t="shared" si="110"/>
        <v>3.3626152554067978E-2</v>
      </c>
      <c r="DG53">
        <f t="shared" si="110"/>
        <v>3.5557461647999444E-2</v>
      </c>
      <c r="DH53">
        <f t="shared" si="110"/>
        <v>3.7401690038053159E-2</v>
      </c>
      <c r="DI53">
        <f t="shared" si="110"/>
        <v>3.8632185710398836E-2</v>
      </c>
      <c r="DJ53">
        <f t="shared" si="110"/>
        <v>3.971437645263487E-2</v>
      </c>
      <c r="DK53">
        <f t="shared" si="110"/>
        <v>4.0578176598519589E-2</v>
      </c>
      <c r="DL53">
        <f t="shared" si="110"/>
        <v>4.1340121423979914E-2</v>
      </c>
      <c r="DM53">
        <f t="shared" si="110"/>
        <v>4.1930703981102102E-2</v>
      </c>
      <c r="DN53">
        <f t="shared" si="110"/>
        <v>4.2284154697830534E-2</v>
      </c>
      <c r="DO53">
        <f t="shared" si="110"/>
        <v>4.2232072404568388E-2</v>
      </c>
      <c r="DP53">
        <f t="shared" si="110"/>
        <v>4.2949651608014561E-2</v>
      </c>
      <c r="DQ53">
        <f t="shared" si="110"/>
        <v>4.287574129999272E-2</v>
      </c>
      <c r="DR53">
        <f t="shared" si="110"/>
        <v>4.2593029401357008E-2</v>
      </c>
      <c r="DS53">
        <f t="shared" si="110"/>
        <v>4.1940212569466562E-2</v>
      </c>
      <c r="DT53">
        <f t="shared" si="110"/>
        <v>4.1538745024462198E-2</v>
      </c>
      <c r="DU53">
        <f t="shared" si="110"/>
        <v>4.0412571598632985E-2</v>
      </c>
      <c r="DV53">
        <f t="shared" si="110"/>
        <v>3.8987223605619459E-2</v>
      </c>
      <c r="DW53">
        <f t="shared" si="110"/>
        <v>3.6623325080873848E-2</v>
      </c>
      <c r="DX53">
        <f t="shared" si="110"/>
        <v>3.4227915009443333E-2</v>
      </c>
      <c r="DY53">
        <f t="shared" si="110"/>
        <v>3.2469250712844122E-2</v>
      </c>
      <c r="DZ53">
        <f t="shared" si="110"/>
        <v>3.0847878148402286E-2</v>
      </c>
      <c r="EA53">
        <f t="shared" ref="EA53:GL53" si="111">IFERROR(((EA20/DZ20)^4-1), "n/a")</f>
        <v>2.8950394062265961E-2</v>
      </c>
      <c r="EB53">
        <f t="shared" si="111"/>
        <v>2.7529970531513737E-2</v>
      </c>
      <c r="EC53">
        <f t="shared" si="111"/>
        <v>2.6570538434185442E-2</v>
      </c>
      <c r="ED53">
        <f t="shared" si="111"/>
        <v>2.5843870343356778E-2</v>
      </c>
      <c r="EE53">
        <f t="shared" si="111"/>
        <v>2.5982264186075188E-2</v>
      </c>
      <c r="EF53">
        <f t="shared" si="111"/>
        <v>2.5512284240507555E-2</v>
      </c>
      <c r="EG53">
        <f t="shared" si="111"/>
        <v>2.5260504793509275E-2</v>
      </c>
      <c r="EH53">
        <f t="shared" si="111"/>
        <v>2.5161675487846979E-2</v>
      </c>
      <c r="EI53">
        <f t="shared" si="111"/>
        <v>2.5300977538589509E-2</v>
      </c>
      <c r="EJ53">
        <f t="shared" si="111"/>
        <v>2.5849499611614979E-2</v>
      </c>
      <c r="EK53">
        <f t="shared" si="111"/>
        <v>2.5742127651747992E-2</v>
      </c>
      <c r="EL53">
        <f t="shared" si="111"/>
        <v>2.5402883991231473E-2</v>
      </c>
      <c r="EM53">
        <f t="shared" si="111"/>
        <v>2.5097987856149473E-2</v>
      </c>
      <c r="EN53">
        <f t="shared" si="111"/>
        <v>2.4165858880484503E-2</v>
      </c>
      <c r="EO53">
        <f t="shared" si="111"/>
        <v>2.3392892065309701E-2</v>
      </c>
      <c r="EP53">
        <f t="shared" si="111"/>
        <v>2.2576298334886724E-2</v>
      </c>
      <c r="EQ53">
        <f t="shared" si="111"/>
        <v>2.1068968962218326E-2</v>
      </c>
      <c r="ER53">
        <f t="shared" si="111"/>
        <v>2.0034460194027437E-2</v>
      </c>
      <c r="ES53">
        <f t="shared" si="111"/>
        <v>1.9377661349301079E-2</v>
      </c>
      <c r="ET53">
        <f t="shared" si="111"/>
        <v>1.8924100178216774E-2</v>
      </c>
      <c r="EU53">
        <f t="shared" si="111"/>
        <v>1.8917701221916383E-2</v>
      </c>
      <c r="EV53">
        <f t="shared" si="111"/>
        <v>1.9103075808458048E-2</v>
      </c>
      <c r="EW53">
        <f t="shared" si="111"/>
        <v>1.8848408927081284E-2</v>
      </c>
      <c r="EX53">
        <f t="shared" si="111"/>
        <v>1.8569756810004723E-2</v>
      </c>
      <c r="EY53">
        <f t="shared" si="111"/>
        <v>1.8402797865249898E-2</v>
      </c>
      <c r="EZ53">
        <f t="shared" si="111"/>
        <v>1.8264673727502734E-2</v>
      </c>
      <c r="FA53">
        <f t="shared" si="111"/>
        <v>1.7485023093704477E-2</v>
      </c>
      <c r="FB53">
        <f t="shared" si="111"/>
        <v>1.6475819944809178E-2</v>
      </c>
      <c r="FC53">
        <f t="shared" si="111"/>
        <v>1.4843220890623288E-2</v>
      </c>
      <c r="FD53">
        <f t="shared" si="111"/>
        <v>1.2571570515932606E-2</v>
      </c>
      <c r="FE53">
        <f t="shared" si="111"/>
        <v>1.1454906581997326E-2</v>
      </c>
      <c r="FF53">
        <f t="shared" si="111"/>
        <v>1.0558228582958629E-2</v>
      </c>
      <c r="FG53">
        <f t="shared" si="111"/>
        <v>9.5649572358160739E-3</v>
      </c>
      <c r="FH53">
        <f t="shared" si="111"/>
        <v>9.3599971643099078E-3</v>
      </c>
      <c r="FI53">
        <f t="shared" si="111"/>
        <v>9.3641039800438364E-3</v>
      </c>
      <c r="FJ53">
        <f t="shared" si="111"/>
        <v>9.6271345742131587E-3</v>
      </c>
      <c r="FK53">
        <f t="shared" si="111"/>
        <v>1.1051860607282027E-2</v>
      </c>
      <c r="FL53">
        <f t="shared" si="111"/>
        <v>1.1485828391107455E-2</v>
      </c>
      <c r="FM53">
        <f t="shared" si="111"/>
        <v>1.1967666581660374E-2</v>
      </c>
      <c r="FN53">
        <f t="shared" si="111"/>
        <v>1.2445345389510809E-2</v>
      </c>
      <c r="FO53">
        <f t="shared" si="111"/>
        <v>1.2765104768806435E-2</v>
      </c>
      <c r="FP53">
        <f t="shared" si="111"/>
        <v>1.3464744564812392E-2</v>
      </c>
      <c r="FQ53">
        <f t="shared" si="111"/>
        <v>1.3903145449812637E-2</v>
      </c>
      <c r="FR53">
        <f t="shared" si="111"/>
        <v>1.4286299421779836E-2</v>
      </c>
      <c r="FS53">
        <f t="shared" si="111"/>
        <v>1.4741240931375632E-2</v>
      </c>
      <c r="FT53">
        <f t="shared" si="111"/>
        <v>1.4888734593469399E-2</v>
      </c>
      <c r="FU53">
        <f t="shared" si="111"/>
        <v>1.510976413435472E-2</v>
      </c>
      <c r="FV53">
        <f t="shared" si="111"/>
        <v>1.5328156139672977E-2</v>
      </c>
      <c r="FW53">
        <f t="shared" si="111"/>
        <v>1.5319503097968257E-2</v>
      </c>
      <c r="FX53">
        <f t="shared" si="111"/>
        <v>1.5559105375045679E-2</v>
      </c>
      <c r="FY53">
        <f t="shared" si="111"/>
        <v>1.5845271041800446E-2</v>
      </c>
      <c r="FZ53">
        <f t="shared" si="111"/>
        <v>1.6127916453655633E-2</v>
      </c>
      <c r="GA53">
        <f t="shared" si="111"/>
        <v>1.6578970971662388E-2</v>
      </c>
      <c r="GB53">
        <f t="shared" si="111"/>
        <v>1.7171269697833891E-2</v>
      </c>
      <c r="GC53">
        <f t="shared" si="111"/>
        <v>1.7317240245683596E-2</v>
      </c>
      <c r="GD53">
        <f t="shared" si="111"/>
        <v>1.7339678242723311E-2</v>
      </c>
      <c r="GE53">
        <f t="shared" si="111"/>
        <v>1.7168175130849006E-2</v>
      </c>
      <c r="GF53">
        <f t="shared" si="111"/>
        <v>1.639721545696804E-2</v>
      </c>
      <c r="GG53">
        <f t="shared" si="111"/>
        <v>1.6282375205592503E-2</v>
      </c>
      <c r="GH53">
        <f t="shared" si="111"/>
        <v>1.6264069834928563E-2</v>
      </c>
      <c r="GI53">
        <f t="shared" si="111"/>
        <v>1.6079439071348789E-2</v>
      </c>
      <c r="GJ53">
        <f t="shared" si="111"/>
        <v>1.6582955724510962E-2</v>
      </c>
      <c r="GK53">
        <f t="shared" si="111"/>
        <v>1.7080263827888631E-2</v>
      </c>
      <c r="GL53">
        <f t="shared" si="111"/>
        <v>1.766518086237423E-2</v>
      </c>
      <c r="GM53">
        <f t="shared" ref="GM53:GV53" si="112">IFERROR(((GM20/GL20)^4-1), "n/a")</f>
        <v>1.8944536002435841E-2</v>
      </c>
      <c r="GN53">
        <f t="shared" si="112"/>
        <v>1.9670897288655897E-2</v>
      </c>
      <c r="GO53" t="str">
        <f t="shared" si="112"/>
        <v>n/a</v>
      </c>
      <c r="GP53" t="str">
        <f t="shared" si="112"/>
        <v>n/a</v>
      </c>
      <c r="GQ53" t="str">
        <f t="shared" si="112"/>
        <v>n/a</v>
      </c>
      <c r="GR53" t="str">
        <f t="shared" si="112"/>
        <v>n/a</v>
      </c>
      <c r="GS53" t="str">
        <f t="shared" si="112"/>
        <v>n/a</v>
      </c>
      <c r="GT53" t="str">
        <f t="shared" si="112"/>
        <v>n/a</v>
      </c>
      <c r="GU53" t="str">
        <f t="shared" si="112"/>
        <v>n/a</v>
      </c>
      <c r="GV53" t="str">
        <f t="shared" si="112"/>
        <v>n/a</v>
      </c>
    </row>
    <row r="54" spans="1:206" x14ac:dyDescent="0.25">
      <c r="A54" s="7" t="s">
        <v>354</v>
      </c>
      <c r="B54" t="s">
        <v>210</v>
      </c>
      <c r="C54" t="str">
        <f t="shared" ref="C54:BN54" si="113">IFERROR(((C19/B19)^4-1), "n/a")</f>
        <v>n/a</v>
      </c>
      <c r="D54" t="str">
        <f t="shared" si="113"/>
        <v>n/a</v>
      </c>
      <c r="E54" t="str">
        <f t="shared" si="113"/>
        <v>n/a</v>
      </c>
      <c r="F54" t="str">
        <f t="shared" si="113"/>
        <v>n/a</v>
      </c>
      <c r="G54" t="str">
        <f t="shared" si="113"/>
        <v>n/a</v>
      </c>
      <c r="H54" t="str">
        <f t="shared" si="113"/>
        <v>n/a</v>
      </c>
      <c r="I54" t="str">
        <f t="shared" si="113"/>
        <v>n/a</v>
      </c>
      <c r="J54" t="str">
        <f t="shared" si="113"/>
        <v>n/a</v>
      </c>
      <c r="K54" t="str">
        <f t="shared" si="113"/>
        <v>n/a</v>
      </c>
      <c r="L54" t="str">
        <f t="shared" si="113"/>
        <v>n/a</v>
      </c>
      <c r="M54" t="str">
        <f t="shared" si="113"/>
        <v>n/a</v>
      </c>
      <c r="N54" t="str">
        <f t="shared" si="113"/>
        <v>n/a</v>
      </c>
      <c r="O54" t="str">
        <f t="shared" si="113"/>
        <v>n/a</v>
      </c>
      <c r="P54" t="str">
        <f t="shared" si="113"/>
        <v>n/a</v>
      </c>
      <c r="Q54" t="str">
        <f t="shared" si="113"/>
        <v>n/a</v>
      </c>
      <c r="R54" t="str">
        <f t="shared" si="113"/>
        <v>n/a</v>
      </c>
      <c r="S54" t="str">
        <f t="shared" si="113"/>
        <v>n/a</v>
      </c>
      <c r="T54" t="str">
        <f t="shared" si="113"/>
        <v>n/a</v>
      </c>
      <c r="U54" t="str">
        <f t="shared" si="113"/>
        <v>n/a</v>
      </c>
      <c r="V54" t="str">
        <f t="shared" si="113"/>
        <v>n/a</v>
      </c>
      <c r="W54" t="str">
        <f t="shared" si="113"/>
        <v>n/a</v>
      </c>
      <c r="X54" t="str">
        <f t="shared" si="113"/>
        <v>n/a</v>
      </c>
      <c r="Y54" t="str">
        <f t="shared" si="113"/>
        <v>n/a</v>
      </c>
      <c r="Z54" t="str">
        <f t="shared" si="113"/>
        <v>n/a</v>
      </c>
      <c r="AA54" t="str">
        <f t="shared" si="113"/>
        <v>n/a</v>
      </c>
      <c r="AB54" t="str">
        <f t="shared" si="113"/>
        <v>n/a</v>
      </c>
      <c r="AC54" t="str">
        <f t="shared" si="113"/>
        <v>n/a</v>
      </c>
      <c r="AD54" t="str">
        <f t="shared" si="113"/>
        <v>n/a</v>
      </c>
      <c r="AE54" t="str">
        <f t="shared" si="113"/>
        <v>n/a</v>
      </c>
      <c r="AF54" t="str">
        <f t="shared" si="113"/>
        <v>n/a</v>
      </c>
      <c r="AG54" t="str">
        <f t="shared" si="113"/>
        <v>n/a</v>
      </c>
      <c r="AH54" t="str">
        <f t="shared" si="113"/>
        <v>n/a</v>
      </c>
      <c r="AI54" t="str">
        <f t="shared" si="113"/>
        <v>n/a</v>
      </c>
      <c r="AJ54" t="str">
        <f t="shared" si="113"/>
        <v>n/a</v>
      </c>
      <c r="AK54" t="str">
        <f t="shared" si="113"/>
        <v>n/a</v>
      </c>
      <c r="AL54" t="str">
        <f t="shared" si="113"/>
        <v>n/a</v>
      </c>
      <c r="AM54" t="str">
        <f t="shared" si="113"/>
        <v>n/a</v>
      </c>
      <c r="AN54" t="str">
        <f t="shared" si="113"/>
        <v>n/a</v>
      </c>
      <c r="AO54" t="str">
        <f t="shared" si="113"/>
        <v>n/a</v>
      </c>
      <c r="AP54" t="str">
        <f t="shared" si="113"/>
        <v>n/a</v>
      </c>
      <c r="AQ54" t="str">
        <f t="shared" si="113"/>
        <v>n/a</v>
      </c>
      <c r="AR54" t="str">
        <f t="shared" si="113"/>
        <v>n/a</v>
      </c>
      <c r="AS54" t="str">
        <f t="shared" si="113"/>
        <v>n/a</v>
      </c>
      <c r="AT54" t="str">
        <f t="shared" si="113"/>
        <v>n/a</v>
      </c>
      <c r="AU54" t="str">
        <f t="shared" si="113"/>
        <v>n/a</v>
      </c>
      <c r="AV54" t="str">
        <f t="shared" si="113"/>
        <v>n/a</v>
      </c>
      <c r="AW54" t="str">
        <f t="shared" si="113"/>
        <v>n/a</v>
      </c>
      <c r="AX54" t="str">
        <f t="shared" si="113"/>
        <v>n/a</v>
      </c>
      <c r="AY54" t="str">
        <f t="shared" si="113"/>
        <v>n/a</v>
      </c>
      <c r="AZ54" t="str">
        <f t="shared" si="113"/>
        <v>n/a</v>
      </c>
      <c r="BA54" t="str">
        <f t="shared" si="113"/>
        <v>n/a</v>
      </c>
      <c r="BB54" t="str">
        <f t="shared" si="113"/>
        <v>n/a</v>
      </c>
      <c r="BC54" t="str">
        <f t="shared" si="113"/>
        <v>n/a</v>
      </c>
      <c r="BD54" t="str">
        <f t="shared" si="113"/>
        <v>n/a</v>
      </c>
      <c r="BE54" t="str">
        <f t="shared" si="113"/>
        <v>n/a</v>
      </c>
      <c r="BF54" t="str">
        <f t="shared" si="113"/>
        <v>n/a</v>
      </c>
      <c r="BG54" t="str">
        <f t="shared" si="113"/>
        <v>n/a</v>
      </c>
      <c r="BH54" t="str">
        <f t="shared" si="113"/>
        <v>n/a</v>
      </c>
      <c r="BI54" t="str">
        <f t="shared" si="113"/>
        <v>n/a</v>
      </c>
      <c r="BJ54" t="str">
        <f t="shared" si="113"/>
        <v>n/a</v>
      </c>
      <c r="BK54" t="str">
        <f t="shared" si="113"/>
        <v>n/a</v>
      </c>
      <c r="BL54" t="str">
        <f t="shared" si="113"/>
        <v>n/a</v>
      </c>
      <c r="BM54" t="str">
        <f t="shared" si="113"/>
        <v>n/a</v>
      </c>
      <c r="BN54" t="str">
        <f t="shared" si="113"/>
        <v>n/a</v>
      </c>
      <c r="BO54" t="str">
        <f t="shared" ref="BO54:DZ54" si="114">IFERROR(((BO19/BN19)^4-1), "n/a")</f>
        <v>n/a</v>
      </c>
      <c r="BP54" t="str">
        <f t="shared" si="114"/>
        <v>n/a</v>
      </c>
      <c r="BQ54" t="str">
        <f t="shared" si="114"/>
        <v>n/a</v>
      </c>
      <c r="BR54" t="str">
        <f t="shared" si="114"/>
        <v>n/a</v>
      </c>
      <c r="BS54" t="str">
        <f t="shared" si="114"/>
        <v>n/a</v>
      </c>
      <c r="BT54" t="str">
        <f t="shared" si="114"/>
        <v>n/a</v>
      </c>
      <c r="BU54" t="str">
        <f t="shared" si="114"/>
        <v>n/a</v>
      </c>
      <c r="BV54" t="str">
        <f t="shared" si="114"/>
        <v>n/a</v>
      </c>
      <c r="BW54" t="str">
        <f t="shared" si="114"/>
        <v>n/a</v>
      </c>
      <c r="BX54" t="str">
        <f t="shared" si="114"/>
        <v>n/a</v>
      </c>
      <c r="BY54" t="str">
        <f t="shared" si="114"/>
        <v>n/a</v>
      </c>
      <c r="BZ54" t="str">
        <f t="shared" si="114"/>
        <v>n/a</v>
      </c>
      <c r="CA54" t="str">
        <f t="shared" si="114"/>
        <v>n/a</v>
      </c>
      <c r="CB54" t="str">
        <f t="shared" si="114"/>
        <v>n/a</v>
      </c>
      <c r="CC54" t="str">
        <f t="shared" si="114"/>
        <v>n/a</v>
      </c>
      <c r="CD54" t="str">
        <f t="shared" si="114"/>
        <v>n/a</v>
      </c>
      <c r="CE54" t="str">
        <f t="shared" si="114"/>
        <v>n/a</v>
      </c>
      <c r="CF54" t="str">
        <f t="shared" si="114"/>
        <v>n/a</v>
      </c>
      <c r="CG54" t="str">
        <f t="shared" si="114"/>
        <v>n/a</v>
      </c>
      <c r="CH54" t="str">
        <f t="shared" si="114"/>
        <v>n/a</v>
      </c>
      <c r="CI54" t="str">
        <f t="shared" si="114"/>
        <v>n/a</v>
      </c>
      <c r="CJ54" t="str">
        <f t="shared" si="114"/>
        <v>n/a</v>
      </c>
      <c r="CK54" t="str">
        <f t="shared" si="114"/>
        <v>n/a</v>
      </c>
      <c r="CL54" t="str">
        <f t="shared" si="114"/>
        <v>n/a</v>
      </c>
      <c r="CM54" t="str">
        <f t="shared" si="114"/>
        <v>n/a</v>
      </c>
      <c r="CN54" t="str">
        <f t="shared" si="114"/>
        <v>n/a</v>
      </c>
      <c r="CO54" t="str">
        <f t="shared" si="114"/>
        <v>n/a</v>
      </c>
      <c r="CP54" t="str">
        <f t="shared" si="114"/>
        <v>n/a</v>
      </c>
      <c r="CQ54" t="str">
        <f t="shared" si="114"/>
        <v>n/a</v>
      </c>
      <c r="CR54" t="str">
        <f t="shared" si="114"/>
        <v>n/a</v>
      </c>
      <c r="CS54" t="str">
        <f t="shared" si="114"/>
        <v>n/a</v>
      </c>
      <c r="CT54" t="str">
        <f t="shared" si="114"/>
        <v>n/a</v>
      </c>
      <c r="CU54" t="str">
        <f t="shared" si="114"/>
        <v>n/a</v>
      </c>
      <c r="CV54" t="str">
        <f t="shared" si="114"/>
        <v>n/a</v>
      </c>
      <c r="CW54" t="str">
        <f t="shared" si="114"/>
        <v>n/a</v>
      </c>
      <c r="CX54" t="str">
        <f t="shared" si="114"/>
        <v>n/a</v>
      </c>
      <c r="CY54" t="str">
        <f t="shared" si="114"/>
        <v>n/a</v>
      </c>
      <c r="CZ54" t="str">
        <f t="shared" si="114"/>
        <v>n/a</v>
      </c>
      <c r="DA54" t="str">
        <f t="shared" si="114"/>
        <v>n/a</v>
      </c>
      <c r="DB54" t="str">
        <f t="shared" si="114"/>
        <v>n/a</v>
      </c>
      <c r="DC54" t="str">
        <f t="shared" si="114"/>
        <v>n/a</v>
      </c>
      <c r="DD54" t="str">
        <f t="shared" si="114"/>
        <v>n/a</v>
      </c>
      <c r="DE54" t="str">
        <f t="shared" si="114"/>
        <v>n/a</v>
      </c>
      <c r="DF54" t="str">
        <f t="shared" si="114"/>
        <v>n/a</v>
      </c>
      <c r="DG54" t="str">
        <f t="shared" si="114"/>
        <v>n/a</v>
      </c>
      <c r="DH54" t="str">
        <f t="shared" si="114"/>
        <v>n/a</v>
      </c>
      <c r="DI54" t="str">
        <f t="shared" si="114"/>
        <v>n/a</v>
      </c>
      <c r="DJ54" t="str">
        <f t="shared" si="114"/>
        <v>n/a</v>
      </c>
      <c r="DK54" t="str">
        <f t="shared" si="114"/>
        <v>n/a</v>
      </c>
      <c r="DL54" t="str">
        <f t="shared" si="114"/>
        <v>n/a</v>
      </c>
      <c r="DM54" t="str">
        <f t="shared" si="114"/>
        <v>n/a</v>
      </c>
      <c r="DN54" t="str">
        <f t="shared" si="114"/>
        <v>n/a</v>
      </c>
      <c r="DO54" t="str">
        <f t="shared" si="114"/>
        <v>n/a</v>
      </c>
      <c r="DP54" t="str">
        <f t="shared" si="114"/>
        <v>n/a</v>
      </c>
      <c r="DQ54" t="str">
        <f t="shared" si="114"/>
        <v>n/a</v>
      </c>
      <c r="DR54" t="str">
        <f t="shared" si="114"/>
        <v>n/a</v>
      </c>
      <c r="DS54" t="str">
        <f t="shared" si="114"/>
        <v>n/a</v>
      </c>
      <c r="DT54" t="str">
        <f t="shared" si="114"/>
        <v>n/a</v>
      </c>
      <c r="DU54" t="str">
        <f t="shared" si="114"/>
        <v>n/a</v>
      </c>
      <c r="DV54" t="str">
        <f t="shared" si="114"/>
        <v>n/a</v>
      </c>
      <c r="DW54" t="str">
        <f t="shared" si="114"/>
        <v>n/a</v>
      </c>
      <c r="DX54" t="str">
        <f t="shared" si="114"/>
        <v>n/a</v>
      </c>
      <c r="DY54" t="str">
        <f t="shared" si="114"/>
        <v>n/a</v>
      </c>
      <c r="DZ54" t="str">
        <f t="shared" si="114"/>
        <v>n/a</v>
      </c>
      <c r="EA54" t="str">
        <f t="shared" ref="EA54:GL54" si="115">IFERROR(((EA19/DZ19)^4-1), "n/a")</f>
        <v>n/a</v>
      </c>
      <c r="EB54" t="str">
        <f t="shared" si="115"/>
        <v>n/a</v>
      </c>
      <c r="EC54" t="str">
        <f t="shared" si="115"/>
        <v>n/a</v>
      </c>
      <c r="ED54" t="str">
        <f t="shared" si="115"/>
        <v>n/a</v>
      </c>
      <c r="EE54" t="str">
        <f t="shared" si="115"/>
        <v>n/a</v>
      </c>
      <c r="EF54" t="str">
        <f t="shared" si="115"/>
        <v>n/a</v>
      </c>
      <c r="EG54" t="str">
        <f t="shared" si="115"/>
        <v>n/a</v>
      </c>
      <c r="EH54" t="str">
        <f t="shared" si="115"/>
        <v>n/a</v>
      </c>
      <c r="EI54" t="str">
        <f t="shared" si="115"/>
        <v>n/a</v>
      </c>
      <c r="EJ54" t="str">
        <f t="shared" si="115"/>
        <v>n/a</v>
      </c>
      <c r="EK54" t="str">
        <f t="shared" si="115"/>
        <v>n/a</v>
      </c>
      <c r="EL54" t="str">
        <f t="shared" si="115"/>
        <v>n/a</v>
      </c>
      <c r="EM54" t="str">
        <f t="shared" si="115"/>
        <v>n/a</v>
      </c>
      <c r="EN54" t="str">
        <f t="shared" si="115"/>
        <v>n/a</v>
      </c>
      <c r="EO54" t="str">
        <f t="shared" si="115"/>
        <v>n/a</v>
      </c>
      <c r="EP54" t="str">
        <f t="shared" si="115"/>
        <v>n/a</v>
      </c>
      <c r="EQ54" t="str">
        <f t="shared" si="115"/>
        <v>n/a</v>
      </c>
      <c r="ER54" t="str">
        <f t="shared" si="115"/>
        <v>n/a</v>
      </c>
      <c r="ES54" t="str">
        <f t="shared" si="115"/>
        <v>n/a</v>
      </c>
      <c r="ET54" t="str">
        <f t="shared" si="115"/>
        <v>n/a</v>
      </c>
      <c r="EU54" t="str">
        <f t="shared" si="115"/>
        <v>n/a</v>
      </c>
      <c r="EV54" t="str">
        <f t="shared" si="115"/>
        <v>n/a</v>
      </c>
      <c r="EW54" t="str">
        <f t="shared" si="115"/>
        <v>n/a</v>
      </c>
      <c r="EX54" t="str">
        <f t="shared" si="115"/>
        <v>n/a</v>
      </c>
      <c r="EY54" t="str">
        <f t="shared" si="115"/>
        <v>n/a</v>
      </c>
      <c r="EZ54" t="str">
        <f t="shared" si="115"/>
        <v>n/a</v>
      </c>
      <c r="FA54" t="str">
        <f t="shared" si="115"/>
        <v>n/a</v>
      </c>
      <c r="FB54" t="str">
        <f t="shared" si="115"/>
        <v>n/a</v>
      </c>
      <c r="FC54" t="str">
        <f t="shared" si="115"/>
        <v>n/a</v>
      </c>
      <c r="FD54" t="str">
        <f t="shared" si="115"/>
        <v>n/a</v>
      </c>
      <c r="FE54" t="str">
        <f t="shared" si="115"/>
        <v>n/a</v>
      </c>
      <c r="FF54" t="str">
        <f t="shared" si="115"/>
        <v>n/a</v>
      </c>
      <c r="FG54" t="str">
        <f t="shared" si="115"/>
        <v>n/a</v>
      </c>
      <c r="FH54" t="str">
        <f t="shared" si="115"/>
        <v>n/a</v>
      </c>
      <c r="FI54" t="str">
        <f t="shared" si="115"/>
        <v>n/a</v>
      </c>
      <c r="FJ54" t="str">
        <f t="shared" si="115"/>
        <v>n/a</v>
      </c>
      <c r="FK54" t="str">
        <f t="shared" si="115"/>
        <v>n/a</v>
      </c>
      <c r="FL54" t="str">
        <f t="shared" si="115"/>
        <v>n/a</v>
      </c>
      <c r="FM54" t="str">
        <f t="shared" si="115"/>
        <v>n/a</v>
      </c>
      <c r="FN54" t="str">
        <f t="shared" si="115"/>
        <v>n/a</v>
      </c>
      <c r="FO54" t="str">
        <f t="shared" si="115"/>
        <v>n/a</v>
      </c>
      <c r="FP54" t="str">
        <f t="shared" si="115"/>
        <v>n/a</v>
      </c>
      <c r="FQ54" t="str">
        <f t="shared" si="115"/>
        <v>n/a</v>
      </c>
      <c r="FR54" t="str">
        <f t="shared" si="115"/>
        <v>n/a</v>
      </c>
      <c r="FS54" t="str">
        <f t="shared" si="115"/>
        <v>n/a</v>
      </c>
      <c r="FT54" t="str">
        <f t="shared" si="115"/>
        <v>n/a</v>
      </c>
      <c r="FU54" t="str">
        <f t="shared" si="115"/>
        <v>n/a</v>
      </c>
      <c r="FV54" t="str">
        <f t="shared" si="115"/>
        <v>n/a</v>
      </c>
      <c r="FW54" t="str">
        <f t="shared" si="115"/>
        <v>n/a</v>
      </c>
      <c r="FX54" t="str">
        <f t="shared" si="115"/>
        <v>n/a</v>
      </c>
      <c r="FY54" t="str">
        <f t="shared" si="115"/>
        <v>n/a</v>
      </c>
      <c r="FZ54" t="str">
        <f t="shared" si="115"/>
        <v>n/a</v>
      </c>
      <c r="GA54" t="str">
        <f t="shared" si="115"/>
        <v>n/a</v>
      </c>
      <c r="GB54" t="str">
        <f t="shared" si="115"/>
        <v>n/a</v>
      </c>
      <c r="GC54" t="str">
        <f t="shared" si="115"/>
        <v>n/a</v>
      </c>
      <c r="GD54" t="str">
        <f t="shared" si="115"/>
        <v>n/a</v>
      </c>
      <c r="GE54" t="str">
        <f t="shared" si="115"/>
        <v>n/a</v>
      </c>
      <c r="GF54" t="str">
        <f t="shared" si="115"/>
        <v>n/a</v>
      </c>
      <c r="GG54" t="str">
        <f t="shared" si="115"/>
        <v>n/a</v>
      </c>
      <c r="GH54" t="str">
        <f t="shared" si="115"/>
        <v>n/a</v>
      </c>
      <c r="GI54" t="str">
        <f t="shared" si="115"/>
        <v>n/a</v>
      </c>
      <c r="GJ54" t="str">
        <f t="shared" si="115"/>
        <v>n/a</v>
      </c>
      <c r="GK54" t="str">
        <f t="shared" si="115"/>
        <v>n/a</v>
      </c>
      <c r="GL54" t="str">
        <f t="shared" si="115"/>
        <v>n/a</v>
      </c>
      <c r="GM54" t="str">
        <f t="shared" ref="GM54:GV54" si="116">IFERROR(((GM19/GL19)^4-1), "n/a")</f>
        <v>n/a</v>
      </c>
      <c r="GN54">
        <f t="shared" si="116"/>
        <v>4.0595013731414387E-2</v>
      </c>
      <c r="GO54" t="str">
        <f t="shared" si="116"/>
        <v>n/a</v>
      </c>
      <c r="GP54" t="str">
        <f t="shared" si="116"/>
        <v>n/a</v>
      </c>
      <c r="GQ54" t="str">
        <f t="shared" si="116"/>
        <v>n/a</v>
      </c>
      <c r="GR54" t="str">
        <f t="shared" si="116"/>
        <v>n/a</v>
      </c>
      <c r="GS54" t="str">
        <f t="shared" si="116"/>
        <v>n/a</v>
      </c>
      <c r="GT54" t="str">
        <f t="shared" si="116"/>
        <v>n/a</v>
      </c>
      <c r="GU54" t="str">
        <f t="shared" si="116"/>
        <v>n/a</v>
      </c>
      <c r="GV54" t="str">
        <f t="shared" si="116"/>
        <v>n/a</v>
      </c>
    </row>
    <row r="55" spans="1:206" x14ac:dyDescent="0.25">
      <c r="CE55" s="14"/>
    </row>
    <row r="56" spans="1:206" x14ac:dyDescent="0.25">
      <c r="A56" s="13" t="s">
        <v>196</v>
      </c>
    </row>
    <row r="57" spans="1:206" x14ac:dyDescent="0.25">
      <c r="A57" s="39" t="s">
        <v>355</v>
      </c>
      <c r="B57" t="s">
        <v>241</v>
      </c>
      <c r="C57">
        <f t="shared" ref="C57:BN57" si="117">IFERROR(C22/C24, "n/a")</f>
        <v>0.60047460844803036</v>
      </c>
      <c r="D57">
        <f t="shared" si="117"/>
        <v>0.60041117652555842</v>
      </c>
      <c r="E57">
        <f t="shared" si="117"/>
        <v>0.6012861736334405</v>
      </c>
      <c r="F57">
        <f t="shared" si="117"/>
        <v>0.60577187356848383</v>
      </c>
      <c r="G57">
        <f t="shared" si="117"/>
        <v>0.59782035507119013</v>
      </c>
      <c r="H57">
        <f t="shared" si="117"/>
        <v>0.59884422977402096</v>
      </c>
      <c r="I57">
        <f t="shared" si="117"/>
        <v>0.59874608150470221</v>
      </c>
      <c r="J57">
        <f t="shared" si="117"/>
        <v>0.60564678284182305</v>
      </c>
      <c r="K57">
        <f t="shared" si="117"/>
        <v>0.59985410925595728</v>
      </c>
      <c r="L57">
        <f t="shared" si="117"/>
        <v>0.59727580505472011</v>
      </c>
      <c r="M57">
        <f t="shared" si="117"/>
        <v>0.60063379193074673</v>
      </c>
      <c r="N57">
        <f t="shared" si="117"/>
        <v>0.60202702702702704</v>
      </c>
      <c r="O57">
        <f t="shared" si="117"/>
        <v>0.59860940102846383</v>
      </c>
      <c r="P57">
        <f t="shared" si="117"/>
        <v>0.59396162528216712</v>
      </c>
      <c r="Q57">
        <f t="shared" si="117"/>
        <v>0.59890033407572385</v>
      </c>
      <c r="R57">
        <f t="shared" si="117"/>
        <v>0.59198161043878039</v>
      </c>
      <c r="S57">
        <f t="shared" si="117"/>
        <v>0.5979795276644142</v>
      </c>
      <c r="T57">
        <f t="shared" si="117"/>
        <v>0.60116021379220441</v>
      </c>
      <c r="U57">
        <f t="shared" si="117"/>
        <v>0.60835358833312014</v>
      </c>
      <c r="V57">
        <f t="shared" si="117"/>
        <v>0.59943855271366187</v>
      </c>
      <c r="W57">
        <f t="shared" si="117"/>
        <v>0.60947147443813288</v>
      </c>
      <c r="X57">
        <f t="shared" si="117"/>
        <v>0.61325766723013764</v>
      </c>
      <c r="Y57">
        <f t="shared" si="117"/>
        <v>0.61244019138755978</v>
      </c>
      <c r="Z57">
        <f t="shared" si="117"/>
        <v>0.61073673480944557</v>
      </c>
      <c r="AA57">
        <f t="shared" si="117"/>
        <v>0.60964647848725673</v>
      </c>
      <c r="AB57">
        <f t="shared" si="117"/>
        <v>0.60961818083903274</v>
      </c>
      <c r="AC57">
        <f t="shared" si="117"/>
        <v>0.6142819359957683</v>
      </c>
      <c r="AD57">
        <f t="shared" si="117"/>
        <v>0.61653941394964917</v>
      </c>
      <c r="AE57">
        <f t="shared" si="117"/>
        <v>0.61761606022584692</v>
      </c>
      <c r="AF57">
        <f t="shared" si="117"/>
        <v>0.61086302300747508</v>
      </c>
      <c r="AG57">
        <f t="shared" si="117"/>
        <v>0.60766113833396151</v>
      </c>
      <c r="AH57">
        <f t="shared" si="117"/>
        <v>0.61230230091760052</v>
      </c>
      <c r="AI57">
        <f t="shared" si="117"/>
        <v>0.61475075836464887</v>
      </c>
      <c r="AJ57">
        <f t="shared" si="117"/>
        <v>0.60570915004707693</v>
      </c>
      <c r="AK57">
        <f t="shared" si="117"/>
        <v>0.60285964400350156</v>
      </c>
      <c r="AL57">
        <f t="shared" si="117"/>
        <v>0.59842075578116194</v>
      </c>
      <c r="AM57">
        <f t="shared" si="117"/>
        <v>0.60080581450466108</v>
      </c>
      <c r="AN57">
        <f t="shared" si="117"/>
        <v>0.60152548249162141</v>
      </c>
      <c r="AO57">
        <f t="shared" si="117"/>
        <v>0.60515278609946077</v>
      </c>
      <c r="AP57">
        <f t="shared" si="117"/>
        <v>0.60771963232870696</v>
      </c>
      <c r="AQ57">
        <f t="shared" si="117"/>
        <v>0.61022706955122474</v>
      </c>
      <c r="AR57">
        <f t="shared" si="117"/>
        <v>0.61034322654380513</v>
      </c>
      <c r="AS57">
        <f t="shared" si="117"/>
        <v>0.61807692307692308</v>
      </c>
      <c r="AT57">
        <f t="shared" si="117"/>
        <v>0.61312844496408891</v>
      </c>
      <c r="AU57">
        <f t="shared" si="117"/>
        <v>0.60371032632990607</v>
      </c>
      <c r="AV57">
        <f t="shared" si="117"/>
        <v>0.60679443058756666</v>
      </c>
      <c r="AW57">
        <f t="shared" si="117"/>
        <v>0.6013737274622839</v>
      </c>
      <c r="AX57">
        <f t="shared" si="117"/>
        <v>0.60182731841023296</v>
      </c>
      <c r="AY57">
        <f t="shared" si="117"/>
        <v>0.61530942635469488</v>
      </c>
      <c r="AZ57">
        <f t="shared" si="117"/>
        <v>0.61270374928706506</v>
      </c>
      <c r="BA57">
        <f t="shared" si="117"/>
        <v>0.62047459237919866</v>
      </c>
      <c r="BB57">
        <f t="shared" si="117"/>
        <v>0.63116966958154819</v>
      </c>
      <c r="BC57">
        <f t="shared" si="117"/>
        <v>0.6294284975433152</v>
      </c>
      <c r="BD57">
        <f t="shared" si="117"/>
        <v>0.62908086388749374</v>
      </c>
      <c r="BE57">
        <f t="shared" si="117"/>
        <v>0.62949922812339199</v>
      </c>
      <c r="BF57">
        <f t="shared" si="117"/>
        <v>0.6260899344063644</v>
      </c>
      <c r="BG57">
        <f t="shared" si="117"/>
        <v>0.61919852790840324</v>
      </c>
      <c r="BH57">
        <f t="shared" si="117"/>
        <v>0.61798256537982565</v>
      </c>
      <c r="BI57">
        <f t="shared" si="117"/>
        <v>0.61645544845133815</v>
      </c>
      <c r="BJ57">
        <f t="shared" si="117"/>
        <v>0.61937023821004911</v>
      </c>
      <c r="BK57">
        <f t="shared" si="117"/>
        <v>0.62400283219258912</v>
      </c>
      <c r="BL57">
        <f t="shared" si="117"/>
        <v>0.62552588150524135</v>
      </c>
      <c r="BM57">
        <f t="shared" si="117"/>
        <v>0.62911300232103029</v>
      </c>
      <c r="BN57">
        <f t="shared" si="117"/>
        <v>0.62673193954773077</v>
      </c>
      <c r="BO57">
        <f t="shared" ref="BO57:DZ57" si="118">IFERROR(BO22/BO24, "n/a")</f>
        <v>0.62765981002147764</v>
      </c>
      <c r="BP57">
        <f t="shared" si="118"/>
        <v>0.62851246926589399</v>
      </c>
      <c r="BQ57">
        <f t="shared" si="118"/>
        <v>0.63418910728201572</v>
      </c>
      <c r="BR57">
        <f t="shared" si="118"/>
        <v>0.63522079924615582</v>
      </c>
      <c r="BS57">
        <f t="shared" si="118"/>
        <v>0.63306025927959131</v>
      </c>
      <c r="BT57">
        <f t="shared" si="118"/>
        <v>0.63648242248262987</v>
      </c>
      <c r="BU57">
        <f t="shared" si="118"/>
        <v>0.6394245485154576</v>
      </c>
      <c r="BV57">
        <f t="shared" si="118"/>
        <v>0.63065681804607088</v>
      </c>
      <c r="BW57">
        <f t="shared" si="118"/>
        <v>0.63823517856441281</v>
      </c>
      <c r="BX57">
        <f t="shared" si="118"/>
        <v>0.63540526528025809</v>
      </c>
      <c r="BY57">
        <f t="shared" si="118"/>
        <v>0.63747523351259561</v>
      </c>
      <c r="BZ57">
        <f t="shared" si="118"/>
        <v>0.63763001829031729</v>
      </c>
      <c r="CA57">
        <f t="shared" si="118"/>
        <v>0.63431269674711444</v>
      </c>
      <c r="CB57">
        <f t="shared" si="118"/>
        <v>0.63419444247032908</v>
      </c>
      <c r="CC57">
        <f t="shared" si="118"/>
        <v>0.63477834582253656</v>
      </c>
      <c r="CD57">
        <f t="shared" si="118"/>
        <v>0.63679425339209494</v>
      </c>
      <c r="CE57">
        <f t="shared" si="118"/>
        <v>0.63734976573640245</v>
      </c>
      <c r="CF57">
        <f t="shared" si="118"/>
        <v>0.63604867189984438</v>
      </c>
      <c r="CG57">
        <f t="shared" si="118"/>
        <v>0.64074964756613317</v>
      </c>
      <c r="CH57">
        <f t="shared" si="118"/>
        <v>0.6448956552056182</v>
      </c>
      <c r="CI57">
        <f t="shared" si="118"/>
        <v>0.64248790236007203</v>
      </c>
      <c r="CJ57">
        <f t="shared" si="118"/>
        <v>0.64192004687805193</v>
      </c>
      <c r="CK57">
        <f t="shared" si="118"/>
        <v>0.64157982760838805</v>
      </c>
      <c r="CL57">
        <f t="shared" si="118"/>
        <v>0.63973691335021421</v>
      </c>
      <c r="CM57">
        <f t="shared" si="118"/>
        <v>0.64532660481444326</v>
      </c>
      <c r="CN57">
        <f t="shared" si="118"/>
        <v>0.64282303652018535</v>
      </c>
      <c r="CO57">
        <f t="shared" si="118"/>
        <v>0.64456084415091475</v>
      </c>
      <c r="CP57">
        <f t="shared" si="118"/>
        <v>0.6459328714763497</v>
      </c>
      <c r="CQ57">
        <f t="shared" si="118"/>
        <v>0.64735781393556802</v>
      </c>
      <c r="CR57">
        <f t="shared" si="118"/>
        <v>0.64974522666041934</v>
      </c>
      <c r="CS57">
        <f t="shared" si="118"/>
        <v>0.65264621534718004</v>
      </c>
      <c r="CT57">
        <f t="shared" si="118"/>
        <v>0.65009668979638269</v>
      </c>
      <c r="CU57">
        <f t="shared" si="118"/>
        <v>0.65032299651079684</v>
      </c>
      <c r="CV57">
        <f t="shared" si="118"/>
        <v>0.64690913092519731</v>
      </c>
      <c r="CW57">
        <f t="shared" si="118"/>
        <v>0.64919821008391931</v>
      </c>
      <c r="CX57">
        <f t="shared" si="118"/>
        <v>0.64830740834860301</v>
      </c>
      <c r="CY57">
        <f t="shared" si="118"/>
        <v>0.64719759320371628</v>
      </c>
      <c r="CZ57">
        <f t="shared" si="118"/>
        <v>0.65155360359768044</v>
      </c>
      <c r="DA57">
        <f t="shared" si="118"/>
        <v>0.65146305067151111</v>
      </c>
      <c r="DB57">
        <f t="shared" si="118"/>
        <v>0.65105455477915242</v>
      </c>
      <c r="DC57">
        <f t="shared" si="118"/>
        <v>0.65295004497599163</v>
      </c>
      <c r="DD57">
        <f t="shared" si="118"/>
        <v>0.65051169137257336</v>
      </c>
      <c r="DE57">
        <f t="shared" si="118"/>
        <v>0.64938105159946069</v>
      </c>
      <c r="DF57">
        <f t="shared" si="118"/>
        <v>0.64873116047833379</v>
      </c>
      <c r="DG57">
        <f t="shared" si="118"/>
        <v>0.64944478166172737</v>
      </c>
      <c r="DH57">
        <f t="shared" si="118"/>
        <v>0.64255896350518604</v>
      </c>
      <c r="DI57">
        <f t="shared" si="118"/>
        <v>0.64468809682689432</v>
      </c>
      <c r="DJ57">
        <f t="shared" si="118"/>
        <v>0.64717863523093211</v>
      </c>
      <c r="DK57">
        <f t="shared" si="118"/>
        <v>0.64635477012722575</v>
      </c>
      <c r="DL57">
        <f t="shared" si="118"/>
        <v>0.65125018066194529</v>
      </c>
      <c r="DM57">
        <f t="shared" si="118"/>
        <v>0.65082818564478218</v>
      </c>
      <c r="DN57">
        <f t="shared" si="118"/>
        <v>0.64933463439741779</v>
      </c>
      <c r="DO57">
        <f t="shared" si="118"/>
        <v>0.64877052217082487</v>
      </c>
      <c r="DP57">
        <f t="shared" si="118"/>
        <v>0.6542848174113215</v>
      </c>
      <c r="DQ57">
        <f t="shared" si="118"/>
        <v>0.65455144507480212</v>
      </c>
      <c r="DR57">
        <f t="shared" si="118"/>
        <v>0.6537209981765244</v>
      </c>
      <c r="DS57">
        <f t="shared" si="118"/>
        <v>0.66221712690658951</v>
      </c>
      <c r="DT57">
        <f t="shared" si="118"/>
        <v>0.65548777521574586</v>
      </c>
      <c r="DU57">
        <f t="shared" si="118"/>
        <v>0.66088979859810382</v>
      </c>
      <c r="DV57">
        <f t="shared" si="118"/>
        <v>0.66312080440781873</v>
      </c>
      <c r="DW57">
        <f t="shared" si="118"/>
        <v>0.66809413690391217</v>
      </c>
      <c r="DX57">
        <f t="shared" si="118"/>
        <v>0.66477101819822537</v>
      </c>
      <c r="DY57">
        <f t="shared" si="118"/>
        <v>0.66764415621034823</v>
      </c>
      <c r="DZ57">
        <f t="shared" si="118"/>
        <v>0.67436666573220083</v>
      </c>
      <c r="EA57">
        <f t="shared" ref="EA57:GL57" si="119">IFERROR(EA22/EA24, "n/a")</f>
        <v>0.66929410027320391</v>
      </c>
      <c r="EB57">
        <f t="shared" si="119"/>
        <v>0.67166294765336365</v>
      </c>
      <c r="EC57">
        <f t="shared" si="119"/>
        <v>0.67346495003216422</v>
      </c>
      <c r="ED57">
        <f t="shared" si="119"/>
        <v>0.67609286910787303</v>
      </c>
      <c r="EE57">
        <f t="shared" si="119"/>
        <v>0.6761738541954212</v>
      </c>
      <c r="EF57">
        <f t="shared" si="119"/>
        <v>0.67582470736190381</v>
      </c>
      <c r="EG57">
        <f t="shared" si="119"/>
        <v>0.67487591504589206</v>
      </c>
      <c r="EH57">
        <f t="shared" si="119"/>
        <v>0.67179777943267216</v>
      </c>
      <c r="EI57">
        <f t="shared" si="119"/>
        <v>0.67371792732975211</v>
      </c>
      <c r="EJ57">
        <f t="shared" si="119"/>
        <v>0.67203277127423777</v>
      </c>
      <c r="EK57">
        <f t="shared" si="119"/>
        <v>0.67212982203643368</v>
      </c>
      <c r="EL57">
        <f t="shared" si="119"/>
        <v>0.67379121491458493</v>
      </c>
      <c r="EM57">
        <f t="shared" si="119"/>
        <v>0.66905733706891846</v>
      </c>
      <c r="EN57">
        <f t="shared" si="119"/>
        <v>0.67240887614555145</v>
      </c>
      <c r="EO57">
        <f t="shared" si="119"/>
        <v>0.6730655640874188</v>
      </c>
      <c r="EP57">
        <f t="shared" si="119"/>
        <v>0.67191516709511556</v>
      </c>
      <c r="EQ57">
        <f t="shared" si="119"/>
        <v>0.66923341807764725</v>
      </c>
      <c r="ER57">
        <f t="shared" si="119"/>
        <v>0.67056768938680278</v>
      </c>
      <c r="ES57">
        <f t="shared" si="119"/>
        <v>0.67399791494409889</v>
      </c>
      <c r="ET57">
        <f t="shared" si="119"/>
        <v>0.6720696126940795</v>
      </c>
      <c r="EU57">
        <f t="shared" si="119"/>
        <v>0.67391029424163218</v>
      </c>
      <c r="EV57">
        <f t="shared" si="119"/>
        <v>0.67263196577522311</v>
      </c>
      <c r="EW57">
        <f t="shared" si="119"/>
        <v>0.67257390337481215</v>
      </c>
      <c r="EX57">
        <f t="shared" si="119"/>
        <v>0.6748244843482939</v>
      </c>
      <c r="EY57">
        <f t="shared" si="119"/>
        <v>0.67999236453873635</v>
      </c>
      <c r="EZ57">
        <f t="shared" si="119"/>
        <v>0.68154998987375948</v>
      </c>
      <c r="FA57">
        <f t="shared" si="119"/>
        <v>0.68213299198275279</v>
      </c>
      <c r="FB57">
        <f t="shared" si="119"/>
        <v>0.67764039615392546</v>
      </c>
      <c r="FC57">
        <f t="shared" si="119"/>
        <v>0.67924554536669479</v>
      </c>
      <c r="FD57">
        <f t="shared" si="119"/>
        <v>0.68127806755739029</v>
      </c>
      <c r="FE57">
        <f t="shared" si="119"/>
        <v>0.68762035859038795</v>
      </c>
      <c r="FF57">
        <f t="shared" si="119"/>
        <v>0.68356159681460893</v>
      </c>
      <c r="FG57">
        <f t="shared" si="119"/>
        <v>0.68417897841442399</v>
      </c>
      <c r="FH57">
        <f t="shared" si="119"/>
        <v>0.68090351006810579</v>
      </c>
      <c r="FI57">
        <f t="shared" si="119"/>
        <v>0.67961242420821233</v>
      </c>
      <c r="FJ57">
        <f t="shared" si="119"/>
        <v>0.68240732229386347</v>
      </c>
      <c r="FK57">
        <f t="shared" si="119"/>
        <v>0.69059087568248634</v>
      </c>
      <c r="FL57">
        <f t="shared" si="119"/>
        <v>0.68892496555827931</v>
      </c>
      <c r="FM57">
        <f t="shared" si="119"/>
        <v>0.68996157078609877</v>
      </c>
      <c r="FN57">
        <f t="shared" si="119"/>
        <v>0.68594831900565723</v>
      </c>
      <c r="FO57">
        <f t="shared" si="119"/>
        <v>0.68588134394230593</v>
      </c>
      <c r="FP57">
        <f t="shared" si="119"/>
        <v>0.6828165414746401</v>
      </c>
      <c r="FQ57">
        <f t="shared" si="119"/>
        <v>0.68238034496145528</v>
      </c>
      <c r="FR57">
        <f t="shared" si="119"/>
        <v>0.68503985322722172</v>
      </c>
      <c r="FS57">
        <f t="shared" si="119"/>
        <v>0.68324289546839534</v>
      </c>
      <c r="FT57">
        <f t="shared" si="119"/>
        <v>0.6821973956255214</v>
      </c>
      <c r="FU57">
        <f t="shared" si="119"/>
        <v>0.67937764563295189</v>
      </c>
      <c r="FV57">
        <f t="shared" si="119"/>
        <v>0.67790987005805914</v>
      </c>
      <c r="FW57">
        <f t="shared" si="119"/>
        <v>0.68345927791771632</v>
      </c>
      <c r="FX57">
        <f t="shared" si="119"/>
        <v>0.68079025916667135</v>
      </c>
      <c r="FY57">
        <f t="shared" si="119"/>
        <v>0.67761302440657578</v>
      </c>
      <c r="FZ57">
        <f t="shared" si="119"/>
        <v>0.6811833625584266</v>
      </c>
      <c r="GA57" t="str">
        <f t="shared" si="119"/>
        <v>n/a</v>
      </c>
      <c r="GB57" t="str">
        <f t="shared" si="119"/>
        <v>n/a</v>
      </c>
      <c r="GC57" t="str">
        <f t="shared" si="119"/>
        <v>n/a</v>
      </c>
      <c r="GD57" t="str">
        <f t="shared" si="119"/>
        <v>n/a</v>
      </c>
      <c r="GE57" t="str">
        <f t="shared" si="119"/>
        <v>n/a</v>
      </c>
      <c r="GF57" t="str">
        <f t="shared" si="119"/>
        <v>n/a</v>
      </c>
      <c r="GG57" t="str">
        <f t="shared" si="119"/>
        <v>n/a</v>
      </c>
      <c r="GH57" t="str">
        <f t="shared" si="119"/>
        <v>n/a</v>
      </c>
      <c r="GI57" t="str">
        <f t="shared" si="119"/>
        <v>n/a</v>
      </c>
      <c r="GJ57" t="str">
        <f t="shared" si="119"/>
        <v>n/a</v>
      </c>
      <c r="GK57" t="str">
        <f t="shared" si="119"/>
        <v>n/a</v>
      </c>
      <c r="GL57" t="str">
        <f t="shared" si="119"/>
        <v>n/a</v>
      </c>
      <c r="GM57">
        <f t="shared" ref="GM57:GV57" si="120">IFERROR(GM22/GM24, "n/a")</f>
        <v>0.68258070954543193</v>
      </c>
      <c r="GN57">
        <f>IFERROR(GN22/GN24, "n/a")</f>
        <v>0.6801715476044603</v>
      </c>
      <c r="GO57" t="str">
        <f t="shared" si="120"/>
        <v>n/a</v>
      </c>
      <c r="GP57" t="str">
        <f t="shared" si="120"/>
        <v>n/a</v>
      </c>
      <c r="GQ57" t="str">
        <f t="shared" si="120"/>
        <v>n/a</v>
      </c>
      <c r="GR57" t="str">
        <f t="shared" si="120"/>
        <v>n/a</v>
      </c>
      <c r="GS57" t="str">
        <f t="shared" si="120"/>
        <v>n/a</v>
      </c>
      <c r="GT57" t="str">
        <f t="shared" si="120"/>
        <v>n/a</v>
      </c>
      <c r="GU57" t="str">
        <f t="shared" si="120"/>
        <v>n/a</v>
      </c>
      <c r="GV57" t="str">
        <f t="shared" si="120"/>
        <v>n/a</v>
      </c>
    </row>
    <row r="58" spans="1:206" x14ac:dyDescent="0.25">
      <c r="A58" s="7" t="s">
        <v>240</v>
      </c>
      <c r="B58" t="s">
        <v>221</v>
      </c>
      <c r="C58" t="str">
        <f t="shared" ref="C58:AH58" ca="1" si="121">IFERROR(C52*C57, "n/a")</f>
        <v>n/a</v>
      </c>
      <c r="D58" t="str">
        <f t="shared" ca="1" si="121"/>
        <v>n/a</v>
      </c>
      <c r="E58" t="str">
        <f t="shared" ca="1" si="121"/>
        <v>n/a</v>
      </c>
      <c r="F58" t="str">
        <f t="shared" ca="1" si="121"/>
        <v>n/a</v>
      </c>
      <c r="G58" t="str">
        <f t="shared" ca="1" si="121"/>
        <v>n/a</v>
      </c>
      <c r="H58" t="str">
        <f t="shared" ca="1" si="121"/>
        <v>n/a</v>
      </c>
      <c r="I58" t="str">
        <f t="shared" ca="1" si="121"/>
        <v>n/a</v>
      </c>
      <c r="J58" t="str">
        <f t="shared" ca="1" si="121"/>
        <v>n/a</v>
      </c>
      <c r="K58" t="str">
        <f t="shared" ca="1" si="121"/>
        <v>n/a</v>
      </c>
      <c r="L58" t="str">
        <f t="shared" ca="1" si="121"/>
        <v>n/a</v>
      </c>
      <c r="M58" t="str">
        <f t="shared" ca="1" si="121"/>
        <v>n/a</v>
      </c>
      <c r="N58" t="str">
        <f t="shared" ca="1" si="121"/>
        <v>n/a</v>
      </c>
      <c r="O58" t="str">
        <f t="shared" ca="1" si="121"/>
        <v>n/a</v>
      </c>
      <c r="P58" t="str">
        <f t="shared" ca="1" si="121"/>
        <v>n/a</v>
      </c>
      <c r="Q58" t="str">
        <f t="shared" ca="1" si="121"/>
        <v>n/a</v>
      </c>
      <c r="R58" t="str">
        <f t="shared" ca="1" si="121"/>
        <v>n/a</v>
      </c>
      <c r="S58" t="str">
        <f t="shared" ca="1" si="121"/>
        <v>n/a</v>
      </c>
      <c r="T58" t="str">
        <f t="shared" ca="1" si="121"/>
        <v>n/a</v>
      </c>
      <c r="U58" t="str">
        <f t="shared" ca="1" si="121"/>
        <v>n/a</v>
      </c>
      <c r="V58" t="str">
        <f t="shared" ca="1" si="121"/>
        <v>n/a</v>
      </c>
      <c r="W58" t="str">
        <f t="shared" ca="1" si="121"/>
        <v>n/a</v>
      </c>
      <c r="X58" t="str">
        <f t="shared" ca="1" si="121"/>
        <v>n/a</v>
      </c>
      <c r="Y58" t="str">
        <f t="shared" ca="1" si="121"/>
        <v>n/a</v>
      </c>
      <c r="Z58" t="str">
        <f t="shared" ca="1" si="121"/>
        <v>n/a</v>
      </c>
      <c r="AA58" t="str">
        <f t="shared" ca="1" si="121"/>
        <v>n/a</v>
      </c>
      <c r="AB58" t="str">
        <f t="shared" ca="1" si="121"/>
        <v>n/a</v>
      </c>
      <c r="AC58" t="str">
        <f t="shared" ca="1" si="121"/>
        <v>n/a</v>
      </c>
      <c r="AD58" t="str">
        <f t="shared" ca="1" si="121"/>
        <v>n/a</v>
      </c>
      <c r="AE58" t="str">
        <f t="shared" ca="1" si="121"/>
        <v>n/a</v>
      </c>
      <c r="AF58" t="str">
        <f t="shared" ca="1" si="121"/>
        <v>n/a</v>
      </c>
      <c r="AG58" t="str">
        <f t="shared" ca="1" si="121"/>
        <v>n/a</v>
      </c>
      <c r="AH58" t="str">
        <f t="shared" ca="1" si="121"/>
        <v>n/a</v>
      </c>
      <c r="AI58" t="str">
        <f t="shared" ref="AI58:BN58" ca="1" si="122">IFERROR(AI52*AI57, "n/a")</f>
        <v>n/a</v>
      </c>
      <c r="AJ58" t="str">
        <f t="shared" ca="1" si="122"/>
        <v>n/a</v>
      </c>
      <c r="AK58" t="str">
        <f t="shared" ca="1" si="122"/>
        <v>n/a</v>
      </c>
      <c r="AL58" t="str">
        <f t="shared" ca="1" si="122"/>
        <v>n/a</v>
      </c>
      <c r="AM58" t="str">
        <f t="shared" ca="1" si="122"/>
        <v>n/a</v>
      </c>
      <c r="AN58" t="str">
        <f t="shared" ca="1" si="122"/>
        <v>n/a</v>
      </c>
      <c r="AO58" t="str">
        <f t="shared" ca="1" si="122"/>
        <v>n/a</v>
      </c>
      <c r="AP58" t="str">
        <f t="shared" ca="1" si="122"/>
        <v>n/a</v>
      </c>
      <c r="AQ58" t="str">
        <f t="shared" ca="1" si="122"/>
        <v>n/a</v>
      </c>
      <c r="AR58" t="str">
        <f t="shared" ca="1" si="122"/>
        <v>n/a</v>
      </c>
      <c r="AS58" t="str">
        <f t="shared" ca="1" si="122"/>
        <v>n/a</v>
      </c>
      <c r="AT58" t="str">
        <f t="shared" ca="1" si="122"/>
        <v>n/a</v>
      </c>
      <c r="AU58" t="str">
        <f t="shared" ca="1" si="122"/>
        <v>n/a</v>
      </c>
      <c r="AV58" t="str">
        <f t="shared" ca="1" si="122"/>
        <v>n/a</v>
      </c>
      <c r="AW58" t="str">
        <f t="shared" ca="1" si="122"/>
        <v>n/a</v>
      </c>
      <c r="AX58" t="str">
        <f t="shared" ca="1" si="122"/>
        <v>n/a</v>
      </c>
      <c r="AY58" t="str">
        <f t="shared" ca="1" si="122"/>
        <v>n/a</v>
      </c>
      <c r="AZ58" t="str">
        <f t="shared" ca="1" si="122"/>
        <v>n/a</v>
      </c>
      <c r="BA58" t="str">
        <f t="shared" ca="1" si="122"/>
        <v>n/a</v>
      </c>
      <c r="BB58" t="str">
        <f t="shared" ca="1" si="122"/>
        <v>n/a</v>
      </c>
      <c r="BC58" t="str">
        <f t="shared" ca="1" si="122"/>
        <v>n/a</v>
      </c>
      <c r="BD58" t="str">
        <f t="shared" ca="1" si="122"/>
        <v>n/a</v>
      </c>
      <c r="BE58" t="str">
        <f t="shared" ca="1" si="122"/>
        <v>n/a</v>
      </c>
      <c r="BF58" t="str">
        <f t="shared" ca="1" si="122"/>
        <v>n/a</v>
      </c>
      <c r="BG58" t="str">
        <f t="shared" ca="1" si="122"/>
        <v>n/a</v>
      </c>
      <c r="BH58" t="str">
        <f t="shared" ca="1" si="122"/>
        <v>n/a</v>
      </c>
      <c r="BI58" t="str">
        <f t="shared" ca="1" si="122"/>
        <v>n/a</v>
      </c>
      <c r="BJ58" t="str">
        <f t="shared" ca="1" si="122"/>
        <v>n/a</v>
      </c>
      <c r="BK58" t="str">
        <f t="shared" ca="1" si="122"/>
        <v>n/a</v>
      </c>
      <c r="BL58" t="str">
        <f t="shared" ca="1" si="122"/>
        <v>n/a</v>
      </c>
      <c r="BM58" t="str">
        <f t="shared" ca="1" si="122"/>
        <v>n/a</v>
      </c>
      <c r="BN58" t="str">
        <f t="shared" ca="1" si="122"/>
        <v>n/a</v>
      </c>
      <c r="BO58" t="str">
        <f t="shared" ref="BO58:CT58" ca="1" si="123">IFERROR(BO52*BO57, "n/a")</f>
        <v>n/a</v>
      </c>
      <c r="BP58" t="str">
        <f t="shared" ca="1" si="123"/>
        <v>n/a</v>
      </c>
      <c r="BQ58" t="str">
        <f t="shared" ca="1" si="123"/>
        <v>n/a</v>
      </c>
      <c r="BR58" t="str">
        <f t="shared" ca="1" si="123"/>
        <v>n/a</v>
      </c>
      <c r="BS58" t="str">
        <f t="shared" ca="1" si="123"/>
        <v>n/a</v>
      </c>
      <c r="BT58" t="str">
        <f t="shared" ca="1" si="123"/>
        <v>n/a</v>
      </c>
      <c r="BU58" t="str">
        <f t="shared" ca="1" si="123"/>
        <v>n/a</v>
      </c>
      <c r="BV58" t="str">
        <f t="shared" ca="1" si="123"/>
        <v>n/a</v>
      </c>
      <c r="BW58" t="str">
        <f t="shared" ca="1" si="123"/>
        <v>n/a</v>
      </c>
      <c r="BX58" t="str">
        <f t="shared" ca="1" si="123"/>
        <v>n/a</v>
      </c>
      <c r="BY58" t="str">
        <f t="shared" ca="1" si="123"/>
        <v>n/a</v>
      </c>
      <c r="BZ58" t="str">
        <f t="shared" ca="1" si="123"/>
        <v>n/a</v>
      </c>
      <c r="CA58" t="str">
        <f t="shared" ca="1" si="123"/>
        <v>n/a</v>
      </c>
      <c r="CB58" t="str">
        <f t="shared" ca="1" si="123"/>
        <v>n/a</v>
      </c>
      <c r="CC58" t="str">
        <f t="shared" ca="1" si="123"/>
        <v>n/a</v>
      </c>
      <c r="CD58" t="str">
        <f t="shared" ca="1" si="123"/>
        <v>n/a</v>
      </c>
      <c r="CE58" t="str">
        <f t="shared" ca="1" si="123"/>
        <v>n/a</v>
      </c>
      <c r="CF58" t="str">
        <f t="shared" ca="1" si="123"/>
        <v>n/a</v>
      </c>
      <c r="CG58" t="str">
        <f t="shared" ca="1" si="123"/>
        <v>n/a</v>
      </c>
      <c r="CH58" t="str">
        <f t="shared" ca="1" si="123"/>
        <v>n/a</v>
      </c>
      <c r="CI58" t="str">
        <f t="shared" ca="1" si="123"/>
        <v>n/a</v>
      </c>
      <c r="CJ58" t="str">
        <f t="shared" ca="1" si="123"/>
        <v>n/a</v>
      </c>
      <c r="CK58" t="str">
        <f t="shared" ca="1" si="123"/>
        <v>n/a</v>
      </c>
      <c r="CL58" t="str">
        <f t="shared" ca="1" si="123"/>
        <v>n/a</v>
      </c>
      <c r="CM58" t="str">
        <f t="shared" ca="1" si="123"/>
        <v>n/a</v>
      </c>
      <c r="CN58" t="str">
        <f t="shared" ca="1" si="123"/>
        <v>n/a</v>
      </c>
      <c r="CO58" t="str">
        <f t="shared" ca="1" si="123"/>
        <v>n/a</v>
      </c>
      <c r="CP58" t="str">
        <f t="shared" ca="1" si="123"/>
        <v>n/a</v>
      </c>
      <c r="CQ58" t="str">
        <f t="shared" ca="1" si="123"/>
        <v>n/a</v>
      </c>
      <c r="CR58" t="str">
        <f t="shared" ca="1" si="123"/>
        <v>n/a</v>
      </c>
      <c r="CS58" t="str">
        <f t="shared" ca="1" si="123"/>
        <v>n/a</v>
      </c>
      <c r="CT58" t="str">
        <f t="shared" ca="1" si="123"/>
        <v>n/a</v>
      </c>
      <c r="CU58" t="str">
        <f t="shared" ref="CU58:DZ58" ca="1" si="124">IFERROR(CU52*CU57, "n/a")</f>
        <v>n/a</v>
      </c>
      <c r="CV58" t="str">
        <f t="shared" ca="1" si="124"/>
        <v>n/a</v>
      </c>
      <c r="CW58" t="str">
        <f t="shared" ca="1" si="124"/>
        <v>n/a</v>
      </c>
      <c r="CX58" t="str">
        <f t="shared" ca="1" si="124"/>
        <v>n/a</v>
      </c>
      <c r="CY58" t="str">
        <f t="shared" ca="1" si="124"/>
        <v>n/a</v>
      </c>
      <c r="CZ58" t="str">
        <f t="shared" ca="1" si="124"/>
        <v>n/a</v>
      </c>
      <c r="DA58" t="str">
        <f t="shared" ca="1" si="124"/>
        <v>n/a</v>
      </c>
      <c r="DB58" t="str">
        <f t="shared" ca="1" si="124"/>
        <v>n/a</v>
      </c>
      <c r="DC58" t="str">
        <f t="shared" ca="1" si="124"/>
        <v>n/a</v>
      </c>
      <c r="DD58" t="str">
        <f t="shared" ca="1" si="124"/>
        <v>n/a</v>
      </c>
      <c r="DE58" t="str">
        <f t="shared" ca="1" si="124"/>
        <v>n/a</v>
      </c>
      <c r="DF58" t="str">
        <f t="shared" ca="1" si="124"/>
        <v>n/a</v>
      </c>
      <c r="DG58" t="str">
        <f t="shared" ca="1" si="124"/>
        <v>n/a</v>
      </c>
      <c r="DH58" t="str">
        <f t="shared" ca="1" si="124"/>
        <v>n/a</v>
      </c>
      <c r="DI58" t="str">
        <f t="shared" ca="1" si="124"/>
        <v>n/a</v>
      </c>
      <c r="DJ58" t="str">
        <f t="shared" ca="1" si="124"/>
        <v>n/a</v>
      </c>
      <c r="DK58" t="str">
        <f t="shared" ca="1" si="124"/>
        <v>n/a</v>
      </c>
      <c r="DL58" t="str">
        <f t="shared" ca="1" si="124"/>
        <v>n/a</v>
      </c>
      <c r="DM58" t="str">
        <f t="shared" ca="1" si="124"/>
        <v>n/a</v>
      </c>
      <c r="DN58" t="str">
        <f t="shared" ca="1" si="124"/>
        <v>n/a</v>
      </c>
      <c r="DO58" t="str">
        <f t="shared" ca="1" si="124"/>
        <v>n/a</v>
      </c>
      <c r="DP58" t="str">
        <f t="shared" ca="1" si="124"/>
        <v>n/a</v>
      </c>
      <c r="DQ58" t="str">
        <f t="shared" ca="1" si="124"/>
        <v>n/a</v>
      </c>
      <c r="DR58" t="str">
        <f t="shared" ca="1" si="124"/>
        <v>n/a</v>
      </c>
      <c r="DS58" t="str">
        <f t="shared" ca="1" si="124"/>
        <v>n/a</v>
      </c>
      <c r="DT58" t="str">
        <f t="shared" ca="1" si="124"/>
        <v>n/a</v>
      </c>
      <c r="DU58" t="str">
        <f t="shared" ca="1" si="124"/>
        <v>n/a</v>
      </c>
      <c r="DV58" t="str">
        <f t="shared" ca="1" si="124"/>
        <v>n/a</v>
      </c>
      <c r="DW58" t="str">
        <f t="shared" ca="1" si="124"/>
        <v>n/a</v>
      </c>
      <c r="DX58" t="str">
        <f t="shared" ca="1" si="124"/>
        <v>n/a</v>
      </c>
      <c r="DY58" t="str">
        <f t="shared" ca="1" si="124"/>
        <v>n/a</v>
      </c>
      <c r="DZ58" t="str">
        <f t="shared" ca="1" si="124"/>
        <v>n/a</v>
      </c>
      <c r="EA58" t="str">
        <f t="shared" ref="EA58:FF58" ca="1" si="125">IFERROR(EA52*EA57, "n/a")</f>
        <v>n/a</v>
      </c>
      <c r="EB58" t="str">
        <f t="shared" ca="1" si="125"/>
        <v>n/a</v>
      </c>
      <c r="EC58" t="str">
        <f t="shared" ca="1" si="125"/>
        <v>n/a</v>
      </c>
      <c r="ED58" t="str">
        <f t="shared" ca="1" si="125"/>
        <v>n/a</v>
      </c>
      <c r="EE58" t="str">
        <f t="shared" ca="1" si="125"/>
        <v>n/a</v>
      </c>
      <c r="EF58" t="str">
        <f t="shared" ca="1" si="125"/>
        <v>n/a</v>
      </c>
      <c r="EG58" t="str">
        <f t="shared" ca="1" si="125"/>
        <v>n/a</v>
      </c>
      <c r="EH58" t="str">
        <f t="shared" ca="1" si="125"/>
        <v>n/a</v>
      </c>
      <c r="EI58" t="str">
        <f t="shared" ca="1" si="125"/>
        <v>n/a</v>
      </c>
      <c r="EJ58" t="str">
        <f t="shared" ca="1" si="125"/>
        <v>n/a</v>
      </c>
      <c r="EK58" t="str">
        <f t="shared" ca="1" si="125"/>
        <v>n/a</v>
      </c>
      <c r="EL58" t="str">
        <f t="shared" ca="1" si="125"/>
        <v>n/a</v>
      </c>
      <c r="EM58" t="str">
        <f t="shared" ca="1" si="125"/>
        <v>n/a</v>
      </c>
      <c r="EN58" t="str">
        <f t="shared" ca="1" si="125"/>
        <v>n/a</v>
      </c>
      <c r="EO58" t="str">
        <f t="shared" ca="1" si="125"/>
        <v>n/a</v>
      </c>
      <c r="EP58" t="str">
        <f t="shared" ca="1" si="125"/>
        <v>n/a</v>
      </c>
      <c r="EQ58" t="str">
        <f t="shared" ca="1" si="125"/>
        <v>n/a</v>
      </c>
      <c r="ER58" t="str">
        <f t="shared" ca="1" si="125"/>
        <v>n/a</v>
      </c>
      <c r="ES58" t="str">
        <f t="shared" ca="1" si="125"/>
        <v>n/a</v>
      </c>
      <c r="ET58" t="str">
        <f t="shared" ca="1" si="125"/>
        <v>n/a</v>
      </c>
      <c r="EU58" t="str">
        <f t="shared" ca="1" si="125"/>
        <v>n/a</v>
      </c>
      <c r="EV58" t="str">
        <f t="shared" ca="1" si="125"/>
        <v>n/a</v>
      </c>
      <c r="EW58" t="str">
        <f t="shared" ca="1" si="125"/>
        <v>n/a</v>
      </c>
      <c r="EX58" t="str">
        <f t="shared" ca="1" si="125"/>
        <v>n/a</v>
      </c>
      <c r="EY58" t="str">
        <f t="shared" ca="1" si="125"/>
        <v>n/a</v>
      </c>
      <c r="EZ58" t="str">
        <f t="shared" ca="1" si="125"/>
        <v>n/a</v>
      </c>
      <c r="FA58" t="str">
        <f t="shared" ca="1" si="125"/>
        <v>n/a</v>
      </c>
      <c r="FB58" t="str">
        <f t="shared" ca="1" si="125"/>
        <v>n/a</v>
      </c>
      <c r="FC58" t="str">
        <f t="shared" ca="1" si="125"/>
        <v>n/a</v>
      </c>
      <c r="FD58" t="str">
        <f t="shared" ca="1" si="125"/>
        <v>n/a</v>
      </c>
      <c r="FE58" t="str">
        <f t="shared" ca="1" si="125"/>
        <v>n/a</v>
      </c>
      <c r="FF58" t="str">
        <f t="shared" ca="1" si="125"/>
        <v>n/a</v>
      </c>
      <c r="FG58" t="str">
        <f t="shared" ref="FG58:FX58" ca="1" si="126">IFERROR(FG52*FG57, "n/a")</f>
        <v>n/a</v>
      </c>
      <c r="FH58" t="str">
        <f t="shared" ca="1" si="126"/>
        <v>n/a</v>
      </c>
      <c r="FI58" t="str">
        <f t="shared" ca="1" si="126"/>
        <v>n/a</v>
      </c>
      <c r="FJ58" t="str">
        <f t="shared" ca="1" si="126"/>
        <v>n/a</v>
      </c>
      <c r="FK58" t="str">
        <f t="shared" ca="1" si="126"/>
        <v>n/a</v>
      </c>
      <c r="FL58" t="str">
        <f t="shared" ca="1" si="126"/>
        <v>n/a</v>
      </c>
      <c r="FM58" t="str">
        <f t="shared" ca="1" si="126"/>
        <v>n/a</v>
      </c>
      <c r="FN58" t="str">
        <f t="shared" ca="1" si="126"/>
        <v>n/a</v>
      </c>
      <c r="FO58" t="str">
        <f t="shared" ca="1" si="126"/>
        <v>n/a</v>
      </c>
      <c r="FP58" t="str">
        <f t="shared" ca="1" si="126"/>
        <v>n/a</v>
      </c>
      <c r="FQ58" t="str">
        <f t="shared" ca="1" si="126"/>
        <v>n/a</v>
      </c>
      <c r="FR58" t="str">
        <f t="shared" ca="1" si="126"/>
        <v>n/a</v>
      </c>
      <c r="FS58" t="str">
        <f t="shared" ca="1" si="126"/>
        <v>n/a</v>
      </c>
      <c r="FT58" t="str">
        <f t="shared" ca="1" si="126"/>
        <v>n/a</v>
      </c>
      <c r="FU58" t="str">
        <f t="shared" ca="1" si="126"/>
        <v>n/a</v>
      </c>
      <c r="FV58" t="str">
        <f t="shared" ca="1" si="126"/>
        <v>n/a</v>
      </c>
      <c r="FW58" t="str">
        <f t="shared" ca="1" si="126"/>
        <v>n/a</v>
      </c>
      <c r="FX58" t="str">
        <f t="shared" ca="1" si="126"/>
        <v>n/a</v>
      </c>
      <c r="FY58" t="str">
        <f t="shared" ref="FY58:GV58" ca="1" si="127">IFERROR(FY52*FY57, "n/a")</f>
        <v>n/a</v>
      </c>
      <c r="FZ58" t="str">
        <f t="shared" ca="1" si="127"/>
        <v>n/a</v>
      </c>
      <c r="GA58" t="str">
        <f t="shared" ca="1" si="127"/>
        <v>n/a</v>
      </c>
      <c r="GB58" t="str">
        <f t="shared" ca="1" si="127"/>
        <v>n/a</v>
      </c>
      <c r="GC58" t="str">
        <f t="shared" ca="1" si="127"/>
        <v>n/a</v>
      </c>
      <c r="GD58" t="str">
        <f t="shared" ca="1" si="127"/>
        <v>n/a</v>
      </c>
      <c r="GE58" t="str">
        <f t="shared" ca="1" si="127"/>
        <v>n/a</v>
      </c>
      <c r="GF58" t="str">
        <f t="shared" ca="1" si="127"/>
        <v>n/a</v>
      </c>
      <c r="GG58" t="str">
        <f t="shared" ca="1" si="127"/>
        <v>n/a</v>
      </c>
      <c r="GH58" t="str">
        <f t="shared" ca="1" si="127"/>
        <v>n/a</v>
      </c>
      <c r="GI58" t="str">
        <f t="shared" ca="1" si="127"/>
        <v>n/a</v>
      </c>
      <c r="GJ58" t="str">
        <f t="shared" ca="1" si="127"/>
        <v>n/a</v>
      </c>
      <c r="GK58" t="str">
        <f t="shared" ca="1" si="127"/>
        <v>n/a</v>
      </c>
      <c r="GL58" t="str">
        <f t="shared" ca="1" si="127"/>
        <v>n/a</v>
      </c>
      <c r="GM58" t="str">
        <f t="shared" ca="1" si="127"/>
        <v>n/a</v>
      </c>
      <c r="GN58">
        <f ca="1">IFERROR(GN52*GN57, "n/a")</f>
        <v>0.47022208618050276</v>
      </c>
      <c r="GO58" t="str">
        <f t="shared" ca="1" si="127"/>
        <v>n/a</v>
      </c>
      <c r="GP58" t="str">
        <f t="shared" ca="1" si="127"/>
        <v>n/a</v>
      </c>
      <c r="GQ58" t="str">
        <f t="shared" ca="1" si="127"/>
        <v>n/a</v>
      </c>
      <c r="GR58" t="str">
        <f t="shared" ca="1" si="127"/>
        <v>n/a</v>
      </c>
      <c r="GS58" t="str">
        <f t="shared" ca="1" si="127"/>
        <v>n/a</v>
      </c>
      <c r="GT58" t="str">
        <f t="shared" ca="1" si="127"/>
        <v>n/a</v>
      </c>
      <c r="GU58" t="str">
        <f t="shared" ca="1" si="127"/>
        <v>n/a</v>
      </c>
      <c r="GV58" t="str">
        <f t="shared" ca="1" si="127"/>
        <v>n/a</v>
      </c>
    </row>
    <row r="59" spans="1:206" s="34" customFormat="1" x14ac:dyDescent="0.25">
      <c r="A59" s="33" t="s">
        <v>346</v>
      </c>
      <c r="B59" s="34" t="s">
        <v>347</v>
      </c>
      <c r="C59" s="34" t="str">
        <f t="shared" ref="C59:BN59" ca="1" si="128">IFERROR(C58+C25, "n/a")</f>
        <v>n/a</v>
      </c>
      <c r="D59" s="34" t="str">
        <f t="shared" ca="1" si="128"/>
        <v>n/a</v>
      </c>
      <c r="E59" s="34" t="str">
        <f t="shared" ca="1" si="128"/>
        <v>n/a</v>
      </c>
      <c r="F59" s="34" t="str">
        <f t="shared" ca="1" si="128"/>
        <v>n/a</v>
      </c>
      <c r="G59" s="34" t="str">
        <f t="shared" ca="1" si="128"/>
        <v>n/a</v>
      </c>
      <c r="H59" s="34" t="str">
        <f t="shared" ca="1" si="128"/>
        <v>n/a</v>
      </c>
      <c r="I59" s="34" t="str">
        <f t="shared" ca="1" si="128"/>
        <v>n/a</v>
      </c>
      <c r="J59" s="34" t="str">
        <f t="shared" ca="1" si="128"/>
        <v>n/a</v>
      </c>
      <c r="K59" s="34" t="str">
        <f t="shared" ca="1" si="128"/>
        <v>n/a</v>
      </c>
      <c r="L59" s="34" t="str">
        <f t="shared" ca="1" si="128"/>
        <v>n/a</v>
      </c>
      <c r="M59" s="34" t="str">
        <f t="shared" ca="1" si="128"/>
        <v>n/a</v>
      </c>
      <c r="N59" s="34" t="str">
        <f t="shared" ca="1" si="128"/>
        <v>n/a</v>
      </c>
      <c r="O59" s="34" t="str">
        <f t="shared" ca="1" si="128"/>
        <v>n/a</v>
      </c>
      <c r="P59" s="34" t="str">
        <f t="shared" ca="1" si="128"/>
        <v>n/a</v>
      </c>
      <c r="Q59" s="34" t="str">
        <f t="shared" ca="1" si="128"/>
        <v>n/a</v>
      </c>
      <c r="R59" s="34" t="str">
        <f t="shared" ca="1" si="128"/>
        <v>n/a</v>
      </c>
      <c r="S59" s="34" t="str">
        <f t="shared" ca="1" si="128"/>
        <v>n/a</v>
      </c>
      <c r="T59" s="34" t="str">
        <f t="shared" ca="1" si="128"/>
        <v>n/a</v>
      </c>
      <c r="U59" s="34" t="str">
        <f t="shared" ca="1" si="128"/>
        <v>n/a</v>
      </c>
      <c r="V59" s="34" t="str">
        <f t="shared" ca="1" si="128"/>
        <v>n/a</v>
      </c>
      <c r="W59" s="34" t="str">
        <f t="shared" ca="1" si="128"/>
        <v>n/a</v>
      </c>
      <c r="X59" s="34" t="str">
        <f t="shared" ca="1" si="128"/>
        <v>n/a</v>
      </c>
      <c r="Y59" s="34" t="str">
        <f t="shared" ca="1" si="128"/>
        <v>n/a</v>
      </c>
      <c r="Z59" s="34" t="str">
        <f t="shared" ca="1" si="128"/>
        <v>n/a</v>
      </c>
      <c r="AA59" s="34" t="str">
        <f t="shared" ca="1" si="128"/>
        <v>n/a</v>
      </c>
      <c r="AB59" s="34" t="str">
        <f t="shared" ca="1" si="128"/>
        <v>n/a</v>
      </c>
      <c r="AC59" s="34" t="str">
        <f t="shared" ca="1" si="128"/>
        <v>n/a</v>
      </c>
      <c r="AD59" s="34" t="str">
        <f t="shared" ca="1" si="128"/>
        <v>n/a</v>
      </c>
      <c r="AE59" s="34" t="str">
        <f t="shared" ca="1" si="128"/>
        <v>n/a</v>
      </c>
      <c r="AF59" s="34" t="str">
        <f t="shared" ca="1" si="128"/>
        <v>n/a</v>
      </c>
      <c r="AG59" s="34" t="str">
        <f t="shared" ca="1" si="128"/>
        <v>n/a</v>
      </c>
      <c r="AH59" s="34" t="str">
        <f t="shared" ca="1" si="128"/>
        <v>n/a</v>
      </c>
      <c r="AI59" s="34" t="str">
        <f t="shared" ca="1" si="128"/>
        <v>n/a</v>
      </c>
      <c r="AJ59" s="34" t="str">
        <f t="shared" ca="1" si="128"/>
        <v>n/a</v>
      </c>
      <c r="AK59" s="34" t="str">
        <f t="shared" ca="1" si="128"/>
        <v>n/a</v>
      </c>
      <c r="AL59" s="34" t="str">
        <f t="shared" ca="1" si="128"/>
        <v>n/a</v>
      </c>
      <c r="AM59" s="34" t="str">
        <f t="shared" ca="1" si="128"/>
        <v>n/a</v>
      </c>
      <c r="AN59" s="34" t="str">
        <f t="shared" ca="1" si="128"/>
        <v>n/a</v>
      </c>
      <c r="AO59" s="34" t="str">
        <f t="shared" ca="1" si="128"/>
        <v>n/a</v>
      </c>
      <c r="AP59" s="34" t="str">
        <f t="shared" ca="1" si="128"/>
        <v>n/a</v>
      </c>
      <c r="AQ59" s="34" t="str">
        <f t="shared" ca="1" si="128"/>
        <v>n/a</v>
      </c>
      <c r="AR59" s="34" t="str">
        <f t="shared" ca="1" si="128"/>
        <v>n/a</v>
      </c>
      <c r="AS59" s="34" t="str">
        <f t="shared" ca="1" si="128"/>
        <v>n/a</v>
      </c>
      <c r="AT59" s="34" t="str">
        <f t="shared" ca="1" si="128"/>
        <v>n/a</v>
      </c>
      <c r="AU59" s="34" t="str">
        <f t="shared" ca="1" si="128"/>
        <v>n/a</v>
      </c>
      <c r="AV59" s="34" t="str">
        <f t="shared" ca="1" si="128"/>
        <v>n/a</v>
      </c>
      <c r="AW59" s="34" t="str">
        <f t="shared" ca="1" si="128"/>
        <v>n/a</v>
      </c>
      <c r="AX59" s="34" t="str">
        <f t="shared" ca="1" si="128"/>
        <v>n/a</v>
      </c>
      <c r="AY59" s="34" t="str">
        <f t="shared" ca="1" si="128"/>
        <v>n/a</v>
      </c>
      <c r="AZ59" s="34" t="str">
        <f t="shared" ca="1" si="128"/>
        <v>n/a</v>
      </c>
      <c r="BA59" s="34" t="str">
        <f t="shared" ca="1" si="128"/>
        <v>n/a</v>
      </c>
      <c r="BB59" s="34" t="str">
        <f t="shared" ca="1" si="128"/>
        <v>n/a</v>
      </c>
      <c r="BC59" s="34" t="str">
        <f t="shared" ca="1" si="128"/>
        <v>n/a</v>
      </c>
      <c r="BD59" s="34" t="str">
        <f t="shared" ca="1" si="128"/>
        <v>n/a</v>
      </c>
      <c r="BE59" s="34" t="str">
        <f t="shared" ca="1" si="128"/>
        <v>n/a</v>
      </c>
      <c r="BF59" s="34" t="str">
        <f t="shared" ca="1" si="128"/>
        <v>n/a</v>
      </c>
      <c r="BG59" s="34" t="str">
        <f t="shared" ca="1" si="128"/>
        <v>n/a</v>
      </c>
      <c r="BH59" s="34" t="str">
        <f t="shared" ca="1" si="128"/>
        <v>n/a</v>
      </c>
      <c r="BI59" s="34" t="str">
        <f t="shared" ca="1" si="128"/>
        <v>n/a</v>
      </c>
      <c r="BJ59" s="34" t="str">
        <f t="shared" ca="1" si="128"/>
        <v>n/a</v>
      </c>
      <c r="BK59" s="34" t="str">
        <f t="shared" ca="1" si="128"/>
        <v>n/a</v>
      </c>
      <c r="BL59" s="34" t="str">
        <f t="shared" ca="1" si="128"/>
        <v>n/a</v>
      </c>
      <c r="BM59" s="34" t="str">
        <f t="shared" ca="1" si="128"/>
        <v>n/a</v>
      </c>
      <c r="BN59" s="34" t="str">
        <f t="shared" ca="1" si="128"/>
        <v>n/a</v>
      </c>
      <c r="BO59" s="34" t="str">
        <f t="shared" ref="BO59:DZ59" ca="1" si="129">IFERROR(BO58+BO25, "n/a")</f>
        <v>n/a</v>
      </c>
      <c r="BP59" s="34" t="str">
        <f t="shared" ca="1" si="129"/>
        <v>n/a</v>
      </c>
      <c r="BQ59" s="34" t="str">
        <f t="shared" ca="1" si="129"/>
        <v>n/a</v>
      </c>
      <c r="BR59" s="34" t="str">
        <f t="shared" ca="1" si="129"/>
        <v>n/a</v>
      </c>
      <c r="BS59" s="34" t="str">
        <f t="shared" ca="1" si="129"/>
        <v>n/a</v>
      </c>
      <c r="BT59" s="34" t="str">
        <f t="shared" ca="1" si="129"/>
        <v>n/a</v>
      </c>
      <c r="BU59" s="34" t="str">
        <f t="shared" ca="1" si="129"/>
        <v>n/a</v>
      </c>
      <c r="BV59" s="34" t="str">
        <f t="shared" ca="1" si="129"/>
        <v>n/a</v>
      </c>
      <c r="BW59" s="34" t="str">
        <f t="shared" ca="1" si="129"/>
        <v>n/a</v>
      </c>
      <c r="BX59" s="34" t="str">
        <f t="shared" ca="1" si="129"/>
        <v>n/a</v>
      </c>
      <c r="BY59" s="34" t="str">
        <f t="shared" ca="1" si="129"/>
        <v>n/a</v>
      </c>
      <c r="BZ59" s="34" t="str">
        <f t="shared" ca="1" si="129"/>
        <v>n/a</v>
      </c>
      <c r="CA59" s="34" t="str">
        <f t="shared" ca="1" si="129"/>
        <v>n/a</v>
      </c>
      <c r="CB59" s="34" t="str">
        <f t="shared" ca="1" si="129"/>
        <v>n/a</v>
      </c>
      <c r="CC59" s="34" t="str">
        <f t="shared" ca="1" si="129"/>
        <v>n/a</v>
      </c>
      <c r="CD59" s="34" t="str">
        <f t="shared" ca="1" si="129"/>
        <v>n/a</v>
      </c>
      <c r="CE59" s="34" t="str">
        <f t="shared" ca="1" si="129"/>
        <v>n/a</v>
      </c>
      <c r="CF59" s="34" t="str">
        <f t="shared" ca="1" si="129"/>
        <v>n/a</v>
      </c>
      <c r="CG59" s="34" t="str">
        <f t="shared" ca="1" si="129"/>
        <v>n/a</v>
      </c>
      <c r="CH59" s="34" t="str">
        <f t="shared" ca="1" si="129"/>
        <v>n/a</v>
      </c>
      <c r="CI59" s="34" t="str">
        <f t="shared" ca="1" si="129"/>
        <v>n/a</v>
      </c>
      <c r="CJ59" s="34" t="str">
        <f t="shared" ca="1" si="129"/>
        <v>n/a</v>
      </c>
      <c r="CK59" s="34" t="str">
        <f t="shared" ca="1" si="129"/>
        <v>n/a</v>
      </c>
      <c r="CL59" s="34" t="str">
        <f t="shared" ca="1" si="129"/>
        <v>n/a</v>
      </c>
      <c r="CM59" s="34" t="str">
        <f t="shared" ca="1" si="129"/>
        <v>n/a</v>
      </c>
      <c r="CN59" s="34" t="str">
        <f t="shared" ca="1" si="129"/>
        <v>n/a</v>
      </c>
      <c r="CO59" s="34" t="str">
        <f t="shared" ca="1" si="129"/>
        <v>n/a</v>
      </c>
      <c r="CP59" s="34" t="str">
        <f t="shared" ca="1" si="129"/>
        <v>n/a</v>
      </c>
      <c r="CQ59" s="34" t="str">
        <f t="shared" ca="1" si="129"/>
        <v>n/a</v>
      </c>
      <c r="CR59" s="34" t="str">
        <f t="shared" ca="1" si="129"/>
        <v>n/a</v>
      </c>
      <c r="CS59" s="34" t="str">
        <f t="shared" ca="1" si="129"/>
        <v>n/a</v>
      </c>
      <c r="CT59" s="34" t="str">
        <f t="shared" ca="1" si="129"/>
        <v>n/a</v>
      </c>
      <c r="CU59" s="34" t="str">
        <f t="shared" ca="1" si="129"/>
        <v>n/a</v>
      </c>
      <c r="CV59" s="34" t="str">
        <f t="shared" ca="1" si="129"/>
        <v>n/a</v>
      </c>
      <c r="CW59" s="34" t="str">
        <f t="shared" ca="1" si="129"/>
        <v>n/a</v>
      </c>
      <c r="CX59" s="34" t="str">
        <f t="shared" ca="1" si="129"/>
        <v>n/a</v>
      </c>
      <c r="CY59" s="34" t="str">
        <f t="shared" ca="1" si="129"/>
        <v>n/a</v>
      </c>
      <c r="CZ59" s="34" t="str">
        <f t="shared" ca="1" si="129"/>
        <v>n/a</v>
      </c>
      <c r="DA59" s="34" t="str">
        <f t="shared" ca="1" si="129"/>
        <v>n/a</v>
      </c>
      <c r="DB59" s="34" t="str">
        <f t="shared" ca="1" si="129"/>
        <v>n/a</v>
      </c>
      <c r="DC59" s="34" t="str">
        <f t="shared" ca="1" si="129"/>
        <v>n/a</v>
      </c>
      <c r="DD59" s="34" t="str">
        <f t="shared" ca="1" si="129"/>
        <v>n/a</v>
      </c>
      <c r="DE59" s="34" t="str">
        <f t="shared" ca="1" si="129"/>
        <v>n/a</v>
      </c>
      <c r="DF59" s="34" t="str">
        <f t="shared" ca="1" si="129"/>
        <v>n/a</v>
      </c>
      <c r="DG59" s="34" t="str">
        <f t="shared" ca="1" si="129"/>
        <v>n/a</v>
      </c>
      <c r="DH59" s="34" t="str">
        <f t="shared" ca="1" si="129"/>
        <v>n/a</v>
      </c>
      <c r="DI59" s="34" t="str">
        <f t="shared" ca="1" si="129"/>
        <v>n/a</v>
      </c>
      <c r="DJ59" s="34" t="str">
        <f t="shared" ca="1" si="129"/>
        <v>n/a</v>
      </c>
      <c r="DK59" s="34" t="str">
        <f t="shared" ca="1" si="129"/>
        <v>n/a</v>
      </c>
      <c r="DL59" s="34" t="str">
        <f t="shared" ca="1" si="129"/>
        <v>n/a</v>
      </c>
      <c r="DM59" s="34" t="str">
        <f t="shared" ca="1" si="129"/>
        <v>n/a</v>
      </c>
      <c r="DN59" s="34" t="str">
        <f t="shared" ca="1" si="129"/>
        <v>n/a</v>
      </c>
      <c r="DO59" s="34" t="str">
        <f t="shared" ca="1" si="129"/>
        <v>n/a</v>
      </c>
      <c r="DP59" s="34" t="str">
        <f t="shared" ca="1" si="129"/>
        <v>n/a</v>
      </c>
      <c r="DQ59" s="34" t="str">
        <f t="shared" ca="1" si="129"/>
        <v>n/a</v>
      </c>
      <c r="DR59" s="34" t="str">
        <f t="shared" ca="1" si="129"/>
        <v>n/a</v>
      </c>
      <c r="DS59" s="34" t="str">
        <f t="shared" ca="1" si="129"/>
        <v>n/a</v>
      </c>
      <c r="DT59" s="34" t="str">
        <f t="shared" ca="1" si="129"/>
        <v>n/a</v>
      </c>
      <c r="DU59" s="34" t="str">
        <f t="shared" ca="1" si="129"/>
        <v>n/a</v>
      </c>
      <c r="DV59" s="34" t="str">
        <f t="shared" ca="1" si="129"/>
        <v>n/a</v>
      </c>
      <c r="DW59" s="34" t="str">
        <f t="shared" ca="1" si="129"/>
        <v>n/a</v>
      </c>
      <c r="DX59" s="34" t="str">
        <f t="shared" ca="1" si="129"/>
        <v>n/a</v>
      </c>
      <c r="DY59" s="34" t="str">
        <f t="shared" ca="1" si="129"/>
        <v>n/a</v>
      </c>
      <c r="DZ59" s="34" t="str">
        <f t="shared" ca="1" si="129"/>
        <v>n/a</v>
      </c>
      <c r="EA59" s="34" t="str">
        <f t="shared" ref="EA59:GK59" ca="1" si="130">IFERROR(EA58+EA25, "n/a")</f>
        <v>n/a</v>
      </c>
      <c r="EB59" s="34" t="str">
        <f t="shared" ca="1" si="130"/>
        <v>n/a</v>
      </c>
      <c r="EC59" s="34" t="str">
        <f t="shared" ca="1" si="130"/>
        <v>n/a</v>
      </c>
      <c r="ED59" s="34" t="str">
        <f t="shared" ca="1" si="130"/>
        <v>n/a</v>
      </c>
      <c r="EE59" s="34" t="str">
        <f t="shared" ca="1" si="130"/>
        <v>n/a</v>
      </c>
      <c r="EF59" s="34" t="str">
        <f t="shared" ca="1" si="130"/>
        <v>n/a</v>
      </c>
      <c r="EG59" s="34" t="str">
        <f t="shared" ca="1" si="130"/>
        <v>n/a</v>
      </c>
      <c r="EH59" s="34" t="str">
        <f t="shared" ca="1" si="130"/>
        <v>n/a</v>
      </c>
      <c r="EI59" s="34" t="str">
        <f t="shared" ca="1" si="130"/>
        <v>n/a</v>
      </c>
      <c r="EJ59" s="34" t="str">
        <f t="shared" ca="1" si="130"/>
        <v>n/a</v>
      </c>
      <c r="EK59" s="34" t="str">
        <f t="shared" ca="1" si="130"/>
        <v>n/a</v>
      </c>
      <c r="EL59" s="34" t="str">
        <f t="shared" ca="1" si="130"/>
        <v>n/a</v>
      </c>
      <c r="EM59" s="34" t="str">
        <f t="shared" ca="1" si="130"/>
        <v>n/a</v>
      </c>
      <c r="EN59" s="34" t="str">
        <f t="shared" ca="1" si="130"/>
        <v>n/a</v>
      </c>
      <c r="EO59" s="34" t="str">
        <f t="shared" ca="1" si="130"/>
        <v>n/a</v>
      </c>
      <c r="EP59" s="34" t="str">
        <f t="shared" ca="1" si="130"/>
        <v>n/a</v>
      </c>
      <c r="EQ59" s="34" t="str">
        <f t="shared" ca="1" si="130"/>
        <v>n/a</v>
      </c>
      <c r="ER59" s="34" t="str">
        <f t="shared" ca="1" si="130"/>
        <v>n/a</v>
      </c>
      <c r="ES59" s="34" t="str">
        <f t="shared" ca="1" si="130"/>
        <v>n/a</v>
      </c>
      <c r="ET59" s="34" t="str">
        <f t="shared" ca="1" si="130"/>
        <v>n/a</v>
      </c>
      <c r="EU59" s="34" t="str">
        <f t="shared" ca="1" si="130"/>
        <v>n/a</v>
      </c>
      <c r="EV59" s="34" t="str">
        <f t="shared" ca="1" si="130"/>
        <v>n/a</v>
      </c>
      <c r="EW59" s="34" t="str">
        <f t="shared" ca="1" si="130"/>
        <v>n/a</v>
      </c>
      <c r="EX59" s="34" t="str">
        <f t="shared" ca="1" si="130"/>
        <v>n/a</v>
      </c>
      <c r="EY59" s="34" t="str">
        <f t="shared" ca="1" si="130"/>
        <v>n/a</v>
      </c>
      <c r="EZ59" s="34" t="str">
        <f t="shared" ca="1" si="130"/>
        <v>n/a</v>
      </c>
      <c r="FA59" s="34" t="str">
        <f t="shared" ca="1" si="130"/>
        <v>n/a</v>
      </c>
      <c r="FB59" s="34" t="str">
        <f t="shared" ca="1" si="130"/>
        <v>n/a</v>
      </c>
      <c r="FC59" s="34" t="str">
        <f t="shared" ca="1" si="130"/>
        <v>n/a</v>
      </c>
      <c r="FD59" s="34" t="str">
        <f t="shared" ca="1" si="130"/>
        <v>n/a</v>
      </c>
      <c r="FE59" s="34" t="str">
        <f t="shared" ca="1" si="130"/>
        <v>n/a</v>
      </c>
      <c r="FF59" s="34" t="str">
        <f t="shared" ca="1" si="130"/>
        <v>n/a</v>
      </c>
      <c r="FG59" s="34" t="str">
        <f t="shared" ca="1" si="130"/>
        <v>n/a</v>
      </c>
      <c r="FH59" s="34" t="str">
        <f t="shared" ca="1" si="130"/>
        <v>n/a</v>
      </c>
      <c r="FI59" s="34" t="str">
        <f t="shared" ca="1" si="130"/>
        <v>n/a</v>
      </c>
      <c r="FJ59" s="34" t="str">
        <f t="shared" ca="1" si="130"/>
        <v>n/a</v>
      </c>
      <c r="FK59" s="34" t="str">
        <f t="shared" ca="1" si="130"/>
        <v>n/a</v>
      </c>
      <c r="FL59" s="34" t="str">
        <f t="shared" ca="1" si="130"/>
        <v>n/a</v>
      </c>
      <c r="FM59" s="34" t="str">
        <f t="shared" ca="1" si="130"/>
        <v>n/a</v>
      </c>
      <c r="FN59" s="34" t="str">
        <f t="shared" ca="1" si="130"/>
        <v>n/a</v>
      </c>
      <c r="FO59" s="34" t="str">
        <f t="shared" ca="1" si="130"/>
        <v>n/a</v>
      </c>
      <c r="FP59" s="34" t="str">
        <f t="shared" ca="1" si="130"/>
        <v>n/a</v>
      </c>
      <c r="FQ59" s="34" t="str">
        <f t="shared" ca="1" si="130"/>
        <v>n/a</v>
      </c>
      <c r="FR59" s="34" t="str">
        <f t="shared" ca="1" si="130"/>
        <v>n/a</v>
      </c>
      <c r="FS59" s="34" t="str">
        <f t="shared" ca="1" si="130"/>
        <v>n/a</v>
      </c>
      <c r="FT59" s="34" t="str">
        <f t="shared" ca="1" si="130"/>
        <v>n/a</v>
      </c>
      <c r="FU59" s="34" t="str">
        <f t="shared" ca="1" si="130"/>
        <v>n/a</v>
      </c>
      <c r="FV59" s="34" t="str">
        <f t="shared" ca="1" si="130"/>
        <v>n/a</v>
      </c>
      <c r="FW59" s="34" t="str">
        <f t="shared" ca="1" si="130"/>
        <v>n/a</v>
      </c>
      <c r="FX59" s="34" t="str">
        <f t="shared" ca="1" si="130"/>
        <v>n/a</v>
      </c>
      <c r="FY59" s="34" t="str">
        <f t="shared" ca="1" si="130"/>
        <v>n/a</v>
      </c>
      <c r="FZ59" s="34" t="str">
        <f t="shared" ca="1" si="130"/>
        <v>n/a</v>
      </c>
      <c r="GA59" s="34" t="str">
        <f t="shared" ca="1" si="130"/>
        <v>n/a</v>
      </c>
      <c r="GB59" s="34" t="str">
        <f t="shared" ca="1" si="130"/>
        <v>n/a</v>
      </c>
      <c r="GC59" s="34" t="str">
        <f t="shared" ca="1" si="130"/>
        <v>n/a</v>
      </c>
      <c r="GD59" s="34" t="str">
        <f t="shared" ca="1" si="130"/>
        <v>n/a</v>
      </c>
      <c r="GE59" s="34" t="str">
        <f t="shared" ca="1" si="130"/>
        <v>n/a</v>
      </c>
      <c r="GF59" s="34" t="str">
        <f t="shared" ca="1" si="130"/>
        <v>n/a</v>
      </c>
      <c r="GG59" s="34" t="str">
        <f t="shared" ca="1" si="130"/>
        <v>n/a</v>
      </c>
      <c r="GH59" s="34" t="str">
        <f t="shared" ca="1" si="130"/>
        <v>n/a</v>
      </c>
      <c r="GI59" s="34" t="str">
        <f t="shared" ca="1" si="130"/>
        <v>n/a</v>
      </c>
      <c r="GJ59" s="34" t="str">
        <f t="shared" ca="1" si="130"/>
        <v>n/a</v>
      </c>
      <c r="GK59" s="34" t="str">
        <f t="shared" ca="1" si="130"/>
        <v>n/a</v>
      </c>
      <c r="GL59" s="34" t="str">
        <f ca="1">IFERROR(GL58+GL25, "n/a")</f>
        <v>n/a</v>
      </c>
      <c r="GM59" s="34" t="str">
        <f t="shared" ref="GM59:GV59" ca="1" si="131">IFERROR(GM58+GM25, "n/a")</f>
        <v>n/a</v>
      </c>
      <c r="GN59" s="34">
        <f t="shared" ca="1" si="131"/>
        <v>0.84022208618050276</v>
      </c>
      <c r="GO59" s="34" t="str">
        <f t="shared" ca="1" si="131"/>
        <v>n/a</v>
      </c>
      <c r="GP59" s="34" t="str">
        <f t="shared" ca="1" si="131"/>
        <v>n/a</v>
      </c>
      <c r="GQ59" s="34" t="str">
        <f t="shared" ca="1" si="131"/>
        <v>n/a</v>
      </c>
      <c r="GR59" s="34" t="str">
        <f t="shared" ca="1" si="131"/>
        <v>n/a</v>
      </c>
      <c r="GS59" s="34" t="str">
        <f t="shared" ca="1" si="131"/>
        <v>n/a</v>
      </c>
      <c r="GT59" s="34" t="str">
        <f t="shared" ca="1" si="131"/>
        <v>n/a</v>
      </c>
      <c r="GU59" s="34" t="str">
        <f t="shared" ca="1" si="131"/>
        <v>n/a</v>
      </c>
      <c r="GV59" s="34" t="str">
        <f t="shared" ca="1" si="131"/>
        <v>n/a</v>
      </c>
    </row>
    <row r="60" spans="1:206" s="34" customFormat="1" x14ac:dyDescent="0.25">
      <c r="A60" s="33"/>
      <c r="CE60" s="35"/>
      <c r="CF60" s="35"/>
      <c r="CG60" s="35"/>
      <c r="CH60" s="35"/>
      <c r="CI60" s="35"/>
      <c r="CJ60" s="35"/>
      <c r="CK60" s="35"/>
      <c r="CL60" s="35"/>
      <c r="CM60" s="35"/>
      <c r="CN60" s="35"/>
      <c r="CO60" s="35"/>
      <c r="CP60" s="35"/>
    </row>
    <row r="61" spans="1:206" x14ac:dyDescent="0.25">
      <c r="A61" s="13" t="s">
        <v>208</v>
      </c>
    </row>
    <row r="62" spans="1:206" x14ac:dyDescent="0.25">
      <c r="A62" s="7" t="s">
        <v>211</v>
      </c>
      <c r="B62" t="s">
        <v>209</v>
      </c>
      <c r="C62">
        <f t="shared" ref="C62:BN62" si="132">C26/C24</f>
        <v>0.23673469387755103</v>
      </c>
      <c r="D62">
        <f t="shared" si="132"/>
        <v>0.23427717035791049</v>
      </c>
      <c r="E62">
        <f t="shared" si="132"/>
        <v>0.23536977491961414</v>
      </c>
      <c r="F62">
        <f t="shared" si="132"/>
        <v>0.23857077416399447</v>
      </c>
      <c r="G62">
        <f t="shared" si="132"/>
        <v>0.23176305150290033</v>
      </c>
      <c r="H62">
        <f t="shared" si="132"/>
        <v>0.23115404519579091</v>
      </c>
      <c r="I62">
        <f t="shared" si="132"/>
        <v>0.23019571295433364</v>
      </c>
      <c r="J62">
        <f t="shared" si="132"/>
        <v>0.22955764075067026</v>
      </c>
      <c r="K62">
        <f t="shared" si="132"/>
        <v>0.2304263251742584</v>
      </c>
      <c r="L62">
        <f t="shared" si="132"/>
        <v>0.22754113849303206</v>
      </c>
      <c r="M62">
        <f t="shared" si="132"/>
        <v>0.22128613386922247</v>
      </c>
      <c r="N62">
        <f t="shared" si="132"/>
        <v>0.22034534534534533</v>
      </c>
      <c r="O62">
        <f t="shared" si="132"/>
        <v>0.21822264068950534</v>
      </c>
      <c r="P62">
        <f t="shared" si="132"/>
        <v>0.21508182844243792</v>
      </c>
      <c r="Q62">
        <f t="shared" si="132"/>
        <v>0.21269487750556795</v>
      </c>
      <c r="R62">
        <f t="shared" si="132"/>
        <v>0.21208843215468867</v>
      </c>
      <c r="S62">
        <f t="shared" si="132"/>
        <v>0.2181708704087777</v>
      </c>
      <c r="T62">
        <f t="shared" si="132"/>
        <v>0.21985399556772259</v>
      </c>
      <c r="U62">
        <f t="shared" si="132"/>
        <v>0.22278367660227708</v>
      </c>
      <c r="V62">
        <f t="shared" si="132"/>
        <v>0.22507797878976918</v>
      </c>
      <c r="W62">
        <f t="shared" si="132"/>
        <v>0.22950111138552728</v>
      </c>
      <c r="X62">
        <f t="shared" si="132"/>
        <v>0.22687756580536103</v>
      </c>
      <c r="Y62">
        <f t="shared" si="132"/>
        <v>0.22581398062784455</v>
      </c>
      <c r="Z62">
        <f t="shared" si="132"/>
        <v>0.22498442720425846</v>
      </c>
      <c r="AA62">
        <f t="shared" si="132"/>
        <v>0.22082762400657713</v>
      </c>
      <c r="AB62">
        <f t="shared" si="132"/>
        <v>0.21713608702676501</v>
      </c>
      <c r="AC62">
        <f t="shared" si="132"/>
        <v>0.21417614387728112</v>
      </c>
      <c r="AD62">
        <f t="shared" si="132"/>
        <v>0.21270119686339248</v>
      </c>
      <c r="AE62">
        <f t="shared" si="132"/>
        <v>0.21214554579673775</v>
      </c>
      <c r="AF62">
        <f t="shared" si="132"/>
        <v>0.21022230851373655</v>
      </c>
      <c r="AG62">
        <f t="shared" si="132"/>
        <v>0.20688842819449679</v>
      </c>
      <c r="AH62">
        <f t="shared" si="132"/>
        <v>0.20662147830497535</v>
      </c>
      <c r="AI62">
        <f t="shared" si="132"/>
        <v>0.20591298048625892</v>
      </c>
      <c r="AJ62">
        <f t="shared" si="132"/>
        <v>0.20255927415903452</v>
      </c>
      <c r="AK62">
        <f t="shared" si="132"/>
        <v>0.20175913960565259</v>
      </c>
      <c r="AL62">
        <f t="shared" si="132"/>
        <v>0.20038675368624609</v>
      </c>
      <c r="AM62">
        <f t="shared" si="132"/>
        <v>0.19864907568336229</v>
      </c>
      <c r="AN62">
        <f t="shared" si="132"/>
        <v>0.19927578103933122</v>
      </c>
      <c r="AO62">
        <f t="shared" si="132"/>
        <v>0.19914619532654282</v>
      </c>
      <c r="AP62">
        <f t="shared" si="132"/>
        <v>0.20148679825685725</v>
      </c>
      <c r="AQ62">
        <f t="shared" si="132"/>
        <v>0.20425531914893619</v>
      </c>
      <c r="AR62">
        <f t="shared" si="132"/>
        <v>0.20961462909389619</v>
      </c>
      <c r="AS62">
        <f t="shared" si="132"/>
        <v>0.2069230769230769</v>
      </c>
      <c r="AT62">
        <f t="shared" si="132"/>
        <v>0.204910639719392</v>
      </c>
      <c r="AU62">
        <f t="shared" si="132"/>
        <v>0.20307810204993931</v>
      </c>
      <c r="AV62">
        <f t="shared" si="132"/>
        <v>0.20490638714362389</v>
      </c>
      <c r="AW62">
        <f t="shared" si="132"/>
        <v>0.20090764135900899</v>
      </c>
      <c r="AX62">
        <f t="shared" si="132"/>
        <v>0.20673062281102481</v>
      </c>
      <c r="AY62">
        <f t="shared" si="132"/>
        <v>0.20997006536746288</v>
      </c>
      <c r="AZ62">
        <f t="shared" si="132"/>
        <v>0.21042836130039322</v>
      </c>
      <c r="BA62">
        <f t="shared" si="132"/>
        <v>0.21220040984823735</v>
      </c>
      <c r="BB62">
        <f t="shared" si="132"/>
        <v>0.21632724925171665</v>
      </c>
      <c r="BC62">
        <f t="shared" si="132"/>
        <v>0.21515386604603048</v>
      </c>
      <c r="BD62">
        <f t="shared" si="132"/>
        <v>0.21234443886377588</v>
      </c>
      <c r="BE62">
        <f t="shared" si="132"/>
        <v>0.21149419061289709</v>
      </c>
      <c r="BF62">
        <f t="shared" si="132"/>
        <v>0.20344564157951581</v>
      </c>
      <c r="BG62">
        <f t="shared" si="132"/>
        <v>0.20297485176855448</v>
      </c>
      <c r="BH62">
        <f t="shared" si="132"/>
        <v>0.20403486924034869</v>
      </c>
      <c r="BI62">
        <f t="shared" si="132"/>
        <v>0.20372363849880121</v>
      </c>
      <c r="BJ62">
        <f t="shared" si="132"/>
        <v>0.20607098080817821</v>
      </c>
      <c r="BK62">
        <f t="shared" si="132"/>
        <v>0.20639603493037526</v>
      </c>
      <c r="BL62">
        <f t="shared" si="132"/>
        <v>0.20884178230248937</v>
      </c>
      <c r="BM62">
        <f t="shared" si="132"/>
        <v>0.21039457516042415</v>
      </c>
      <c r="BN62">
        <f t="shared" si="132"/>
        <v>0.21021310996833664</v>
      </c>
      <c r="BO62">
        <f t="shared" ref="BO62:DZ62" si="133">BO26/BO24</f>
        <v>0.20906494254146094</v>
      </c>
      <c r="BP62">
        <f t="shared" si="133"/>
        <v>0.21202142606252194</v>
      </c>
      <c r="BQ62">
        <f t="shared" si="133"/>
        <v>0.21495367564291279</v>
      </c>
      <c r="BR62">
        <f t="shared" si="133"/>
        <v>0.21304664410845078</v>
      </c>
      <c r="BS62">
        <f t="shared" si="133"/>
        <v>0.21282885013301803</v>
      </c>
      <c r="BT62">
        <f t="shared" si="133"/>
        <v>0.2125894431193612</v>
      </c>
      <c r="BU62">
        <f t="shared" si="133"/>
        <v>0.21140699928578716</v>
      </c>
      <c r="BV62">
        <f t="shared" si="133"/>
        <v>0.20984729328847035</v>
      </c>
      <c r="BW62">
        <f t="shared" si="133"/>
        <v>0.20763760656897023</v>
      </c>
      <c r="BX62">
        <f t="shared" si="133"/>
        <v>0.20561860322215181</v>
      </c>
      <c r="BY62">
        <f t="shared" si="133"/>
        <v>0.20349089536748752</v>
      </c>
      <c r="BZ62">
        <f t="shared" si="133"/>
        <v>0.20440815119995567</v>
      </c>
      <c r="CA62">
        <f t="shared" si="133"/>
        <v>0.20206607084705289</v>
      </c>
      <c r="CB62">
        <f t="shared" si="133"/>
        <v>0.20362802928007959</v>
      </c>
      <c r="CC62">
        <f t="shared" si="133"/>
        <v>0.20390083339169407</v>
      </c>
      <c r="CD62">
        <f t="shared" si="133"/>
        <v>0.20477495922545721</v>
      </c>
      <c r="CE62">
        <f t="shared" si="133"/>
        <v>0.20608406328512255</v>
      </c>
      <c r="CF62">
        <f t="shared" si="133"/>
        <v>0.20563375566974074</v>
      </c>
      <c r="CG62">
        <f t="shared" si="133"/>
        <v>0.20572186748486609</v>
      </c>
      <c r="CH62">
        <f t="shared" si="133"/>
        <v>0.21091428286819519</v>
      </c>
      <c r="CI62">
        <f t="shared" si="133"/>
        <v>0.21258815174486781</v>
      </c>
      <c r="CJ62">
        <f t="shared" si="133"/>
        <v>0.21104889641252683</v>
      </c>
      <c r="CK62">
        <f t="shared" si="133"/>
        <v>0.20944294352244952</v>
      </c>
      <c r="CL62">
        <f t="shared" si="133"/>
        <v>0.20806459318713869</v>
      </c>
      <c r="CM62">
        <f t="shared" si="133"/>
        <v>0.20795198094282849</v>
      </c>
      <c r="CN62">
        <f t="shared" si="133"/>
        <v>0.20619811160913698</v>
      </c>
      <c r="CO62">
        <f t="shared" si="133"/>
        <v>0.2057845593258939</v>
      </c>
      <c r="CP62">
        <f t="shared" si="133"/>
        <v>0.20313246536072621</v>
      </c>
      <c r="CQ62">
        <f t="shared" si="133"/>
        <v>0.20027562905663734</v>
      </c>
      <c r="CR62">
        <f t="shared" si="133"/>
        <v>0.19926496427316387</v>
      </c>
      <c r="CS62">
        <f t="shared" si="133"/>
        <v>0.19851684481909562</v>
      </c>
      <c r="CT62">
        <f t="shared" si="133"/>
        <v>0.19640825844613807</v>
      </c>
      <c r="CU62">
        <f t="shared" si="133"/>
        <v>0.19252273587153007</v>
      </c>
      <c r="CV62">
        <f t="shared" si="133"/>
        <v>0.19153209166689594</v>
      </c>
      <c r="CW62">
        <f t="shared" si="133"/>
        <v>0.19373529371761219</v>
      </c>
      <c r="CX62">
        <f t="shared" si="133"/>
        <v>0.19048510706595156</v>
      </c>
      <c r="CY62">
        <f t="shared" si="133"/>
        <v>0.19084728241421811</v>
      </c>
      <c r="CZ62">
        <f t="shared" si="133"/>
        <v>0.19140291128088469</v>
      </c>
      <c r="DA62">
        <f t="shared" si="133"/>
        <v>0.18910011029650295</v>
      </c>
      <c r="DB62">
        <f t="shared" si="133"/>
        <v>0.18664016924161805</v>
      </c>
      <c r="DC62">
        <f t="shared" si="133"/>
        <v>0.1866060229820983</v>
      </c>
      <c r="DD62">
        <f t="shared" si="133"/>
        <v>0.18513924207653662</v>
      </c>
      <c r="DE62">
        <f t="shared" si="133"/>
        <v>0.18390734158597868</v>
      </c>
      <c r="DF62">
        <f t="shared" si="133"/>
        <v>0.18339346695466446</v>
      </c>
      <c r="DG62">
        <f t="shared" si="133"/>
        <v>0.18235917211173397</v>
      </c>
      <c r="DH62">
        <f t="shared" si="133"/>
        <v>0.18150352553233787</v>
      </c>
      <c r="DI62">
        <f t="shared" si="133"/>
        <v>0.17945649922915852</v>
      </c>
      <c r="DJ62">
        <f t="shared" si="133"/>
        <v>0.17891970005575597</v>
      </c>
      <c r="DK62">
        <f t="shared" si="133"/>
        <v>0.17623766831276644</v>
      </c>
      <c r="DL62">
        <f t="shared" si="133"/>
        <v>0.17837170778347247</v>
      </c>
      <c r="DM62">
        <f t="shared" si="133"/>
        <v>0.17805718034220738</v>
      </c>
      <c r="DN62">
        <f t="shared" si="133"/>
        <v>0.17739150948454269</v>
      </c>
      <c r="DO62">
        <f t="shared" si="133"/>
        <v>0.17740894030972468</v>
      </c>
      <c r="DP62">
        <f t="shared" si="133"/>
        <v>0.17826723867322383</v>
      </c>
      <c r="DQ62">
        <f t="shared" si="133"/>
        <v>0.17917486074359321</v>
      </c>
      <c r="DR62">
        <f t="shared" si="133"/>
        <v>0.1797483402343317</v>
      </c>
      <c r="DS62">
        <f t="shared" si="133"/>
        <v>0.17895523875984448</v>
      </c>
      <c r="DT62">
        <f t="shared" si="133"/>
        <v>0.17793798585369178</v>
      </c>
      <c r="DU62">
        <f t="shared" si="133"/>
        <v>0.17813350840944639</v>
      </c>
      <c r="DV62">
        <f t="shared" si="133"/>
        <v>0.17844217602627888</v>
      </c>
      <c r="DW62">
        <f t="shared" si="133"/>
        <v>0.18194535643931825</v>
      </c>
      <c r="DX62">
        <f t="shared" si="133"/>
        <v>0.18410663257632726</v>
      </c>
      <c r="DY62">
        <f t="shared" si="133"/>
        <v>0.18473612481789559</v>
      </c>
      <c r="DZ62">
        <f t="shared" si="133"/>
        <v>0.18680907927074281</v>
      </c>
      <c r="EA62">
        <f t="shared" ref="EA62:GL62" si="134">EA26/EA24</f>
        <v>0.18905523148489997</v>
      </c>
      <c r="EB62">
        <f t="shared" si="134"/>
        <v>0.19027325602663059</v>
      </c>
      <c r="EC62">
        <f t="shared" si="134"/>
        <v>0.1909650179847967</v>
      </c>
      <c r="ED62">
        <f t="shared" si="134"/>
        <v>0.19300599794664891</v>
      </c>
      <c r="EE62">
        <f t="shared" si="134"/>
        <v>0.19394306373050996</v>
      </c>
      <c r="EF62">
        <f t="shared" si="134"/>
        <v>0.19496600912872558</v>
      </c>
      <c r="EG62">
        <f t="shared" si="134"/>
        <v>0.19192953178897385</v>
      </c>
      <c r="EH62">
        <f t="shared" si="134"/>
        <v>0.19102464288132154</v>
      </c>
      <c r="EI62">
        <f t="shared" si="134"/>
        <v>0.1921107070167829</v>
      </c>
      <c r="EJ62">
        <f t="shared" si="134"/>
        <v>0.19239167911734284</v>
      </c>
      <c r="EK62">
        <f t="shared" si="134"/>
        <v>0.1925822909676011</v>
      </c>
      <c r="EL62">
        <f t="shared" si="134"/>
        <v>0.19114486316091128</v>
      </c>
      <c r="EM62">
        <f t="shared" si="134"/>
        <v>0.19059288105699365</v>
      </c>
      <c r="EN62">
        <f t="shared" si="134"/>
        <v>0.19035617114096545</v>
      </c>
      <c r="EO62">
        <f t="shared" si="134"/>
        <v>0.19095218622684659</v>
      </c>
      <c r="EP62">
        <f t="shared" si="134"/>
        <v>0.18991002570694088</v>
      </c>
      <c r="EQ62">
        <f t="shared" si="134"/>
        <v>0.18992006681857146</v>
      </c>
      <c r="ER62">
        <f t="shared" si="134"/>
        <v>0.19063319758257366</v>
      </c>
      <c r="ES62">
        <f t="shared" si="134"/>
        <v>0.19091922205845346</v>
      </c>
      <c r="ET62">
        <f t="shared" si="134"/>
        <v>0.1912785076494341</v>
      </c>
      <c r="EU62">
        <f t="shared" si="134"/>
        <v>0.19219852176601185</v>
      </c>
      <c r="EV62">
        <f t="shared" si="134"/>
        <v>0.19293039251714361</v>
      </c>
      <c r="EW62">
        <f t="shared" si="134"/>
        <v>0.19384750543937077</v>
      </c>
      <c r="EX62">
        <f t="shared" si="134"/>
        <v>0.19511348082776656</v>
      </c>
      <c r="EY62">
        <f t="shared" si="134"/>
        <v>0.19932644323852639</v>
      </c>
      <c r="EZ62">
        <f t="shared" si="134"/>
        <v>0.20140417201107136</v>
      </c>
      <c r="FA62">
        <f t="shared" si="134"/>
        <v>0.2058815603314694</v>
      </c>
      <c r="FB62">
        <f t="shared" si="134"/>
        <v>0.20960281513962295</v>
      </c>
      <c r="FC62">
        <f t="shared" si="134"/>
        <v>0.21102760725533409</v>
      </c>
      <c r="FD62">
        <f t="shared" si="134"/>
        <v>0.21523109536693538</v>
      </c>
      <c r="FE62">
        <f t="shared" si="134"/>
        <v>0.21638475817047989</v>
      </c>
      <c r="FF62">
        <f t="shared" si="134"/>
        <v>0.21432739505028661</v>
      </c>
      <c r="FG62">
        <f t="shared" si="134"/>
        <v>0.21358753771856331</v>
      </c>
      <c r="FH62">
        <f t="shared" si="134"/>
        <v>0.21368698198621763</v>
      </c>
      <c r="FI62">
        <f t="shared" si="134"/>
        <v>0.21216387628920749</v>
      </c>
      <c r="FJ62">
        <f t="shared" si="134"/>
        <v>0.20907145014510642</v>
      </c>
      <c r="FK62">
        <f t="shared" si="134"/>
        <v>0.2069639857202856</v>
      </c>
      <c r="FL62">
        <f t="shared" si="134"/>
        <v>0.20592591634380925</v>
      </c>
      <c r="FM62">
        <f t="shared" si="134"/>
        <v>0.20380956046987575</v>
      </c>
      <c r="FN62">
        <f t="shared" si="134"/>
        <v>0.20021158926342864</v>
      </c>
      <c r="FO62">
        <f t="shared" si="134"/>
        <v>0.1985488828651738</v>
      </c>
      <c r="FP62">
        <f t="shared" si="134"/>
        <v>0.19598186317989816</v>
      </c>
      <c r="FQ62">
        <f t="shared" si="134"/>
        <v>0.19470171741260422</v>
      </c>
      <c r="FR62">
        <f t="shared" si="134"/>
        <v>0.19288471096439289</v>
      </c>
      <c r="FS62">
        <f t="shared" si="134"/>
        <v>0.18941573497456812</v>
      </c>
      <c r="FT62">
        <f t="shared" si="134"/>
        <v>0.18821865138380064</v>
      </c>
      <c r="FU62">
        <f t="shared" si="134"/>
        <v>0.1858167206987755</v>
      </c>
      <c r="FV62">
        <f t="shared" si="134"/>
        <v>0.18339519644233199</v>
      </c>
      <c r="FW62">
        <f t="shared" si="134"/>
        <v>0.18359725916400982</v>
      </c>
      <c r="FX62">
        <f t="shared" si="134"/>
        <v>0.18166492503276385</v>
      </c>
      <c r="FY62">
        <f t="shared" si="134"/>
        <v>0.18035103249859552</v>
      </c>
      <c r="FZ62">
        <f t="shared" si="134"/>
        <v>0.17910001747867318</v>
      </c>
      <c r="GA62" t="e">
        <f t="shared" si="134"/>
        <v>#N/A</v>
      </c>
      <c r="GB62" t="e">
        <f t="shared" si="134"/>
        <v>#N/A</v>
      </c>
      <c r="GC62" t="e">
        <f t="shared" si="134"/>
        <v>#N/A</v>
      </c>
      <c r="GD62" t="e">
        <f t="shared" si="134"/>
        <v>#N/A</v>
      </c>
      <c r="GE62" t="e">
        <f t="shared" si="134"/>
        <v>#N/A</v>
      </c>
      <c r="GF62" t="e">
        <f t="shared" si="134"/>
        <v>#N/A</v>
      </c>
      <c r="GG62" t="e">
        <f t="shared" si="134"/>
        <v>#N/A</v>
      </c>
      <c r="GH62" t="e">
        <f t="shared" si="134"/>
        <v>#N/A</v>
      </c>
      <c r="GI62" t="e">
        <f t="shared" si="134"/>
        <v>#N/A</v>
      </c>
      <c r="GJ62" t="e">
        <f t="shared" si="134"/>
        <v>#N/A</v>
      </c>
      <c r="GK62" t="e">
        <f t="shared" si="134"/>
        <v>#N/A</v>
      </c>
      <c r="GL62" t="e">
        <f t="shared" si="134"/>
        <v>#N/A</v>
      </c>
      <c r="GM62">
        <f t="shared" ref="GM62:GV62" si="135">GM26/GM24</f>
        <v>0.17196247692230929</v>
      </c>
      <c r="GN62">
        <f t="shared" si="135"/>
        <v>0.17526773679696117</v>
      </c>
      <c r="GO62" t="e">
        <f t="shared" si="135"/>
        <v>#N/A</v>
      </c>
      <c r="GP62" t="e">
        <f t="shared" si="135"/>
        <v>#N/A</v>
      </c>
      <c r="GQ62" t="e">
        <f t="shared" si="135"/>
        <v>#N/A</v>
      </c>
      <c r="GR62" t="e">
        <f t="shared" si="135"/>
        <v>#N/A</v>
      </c>
      <c r="GS62" t="e">
        <f t="shared" si="135"/>
        <v>#N/A</v>
      </c>
      <c r="GT62" t="e">
        <f t="shared" si="135"/>
        <v>#N/A</v>
      </c>
      <c r="GU62" t="e">
        <f t="shared" si="135"/>
        <v>#N/A</v>
      </c>
      <c r="GV62" t="e">
        <f t="shared" si="135"/>
        <v>#N/A</v>
      </c>
    </row>
    <row r="63" spans="1:206" s="44" customFormat="1" x14ac:dyDescent="0.25">
      <c r="A63" s="33" t="s">
        <v>212</v>
      </c>
      <c r="B63" s="34" t="s">
        <v>340</v>
      </c>
      <c r="C63" s="45" t="str">
        <f>IFERROR(B62*C53*100, "n/a")</f>
        <v>n/a</v>
      </c>
      <c r="D63" s="45">
        <f t="shared" ref="D63:BO63" si="136">IFERROR(C62*D53*100, "n/a")</f>
        <v>0.75890778250463131</v>
      </c>
      <c r="E63" s="45">
        <f t="shared" si="136"/>
        <v>0.71090347869072423</v>
      </c>
      <c r="F63" s="45">
        <f t="shared" si="136"/>
        <v>0.68682644058525599</v>
      </c>
      <c r="G63" s="45">
        <f t="shared" si="136"/>
        <v>0.68508689498950526</v>
      </c>
      <c r="H63" s="45">
        <f t="shared" si="136"/>
        <v>0.64914891139513009</v>
      </c>
      <c r="I63" s="45">
        <f t="shared" si="136"/>
        <v>0.63909795809697745</v>
      </c>
      <c r="J63" s="45">
        <f t="shared" si="136"/>
        <v>0.63778118303082365</v>
      </c>
      <c r="K63" s="45">
        <f t="shared" si="136"/>
        <v>0.65611729722207635</v>
      </c>
      <c r="L63" s="45">
        <f t="shared" si="136"/>
        <v>0.6558051777236259</v>
      </c>
      <c r="M63" s="45">
        <f t="shared" si="136"/>
        <v>0.66143097028967435</v>
      </c>
      <c r="N63" s="45">
        <f t="shared" si="136"/>
        <v>0.66351106306279317</v>
      </c>
      <c r="O63" s="45">
        <f t="shared" si="136"/>
        <v>0.69096785973982988</v>
      </c>
      <c r="P63" s="45">
        <f t="shared" si="136"/>
        <v>0.7274679245633362</v>
      </c>
      <c r="Q63" s="45">
        <f t="shared" si="136"/>
        <v>0.74157211303359305</v>
      </c>
      <c r="R63" s="45">
        <f t="shared" si="136"/>
        <v>0.75700691093493166</v>
      </c>
      <c r="S63" s="45">
        <f t="shared" si="136"/>
        <v>0.78438522370200325</v>
      </c>
      <c r="T63" s="45">
        <f t="shared" si="136"/>
        <v>0.83474065146366627</v>
      </c>
      <c r="U63" s="45">
        <f t="shared" si="136"/>
        <v>0.843271092999614</v>
      </c>
      <c r="V63" s="45">
        <f t="shared" si="136"/>
        <v>0.84975892870408254</v>
      </c>
      <c r="W63" s="45">
        <f t="shared" si="136"/>
        <v>0.82683311092381706</v>
      </c>
      <c r="X63" s="45">
        <f t="shared" si="136"/>
        <v>0.80822039650884825</v>
      </c>
      <c r="Y63" s="45">
        <f t="shared" si="136"/>
        <v>0.77869675732858057</v>
      </c>
      <c r="Z63" s="45">
        <f t="shared" si="136"/>
        <v>0.75696394067948347</v>
      </c>
      <c r="AA63" s="45">
        <f t="shared" si="136"/>
        <v>0.72522698753079529</v>
      </c>
      <c r="AB63" s="45">
        <f t="shared" si="136"/>
        <v>0.70140627866000271</v>
      </c>
      <c r="AC63" s="45">
        <f t="shared" si="136"/>
        <v>0.68424802704214149</v>
      </c>
      <c r="AD63" s="45">
        <f t="shared" si="136"/>
        <v>0.67566731010206149</v>
      </c>
      <c r="AE63" s="45">
        <f t="shared" si="136"/>
        <v>0.69247786033658609</v>
      </c>
      <c r="AF63" s="45">
        <f t="shared" si="136"/>
        <v>0.69684614415146395</v>
      </c>
      <c r="AG63" s="45">
        <f t="shared" si="136"/>
        <v>0.6993493346658588</v>
      </c>
      <c r="AH63" s="45">
        <f t="shared" si="136"/>
        <v>0.69527512308242578</v>
      </c>
      <c r="AI63" s="45">
        <f t="shared" si="136"/>
        <v>0.70396390306709156</v>
      </c>
      <c r="AJ63" s="45">
        <f t="shared" si="136"/>
        <v>0.73293735437367791</v>
      </c>
      <c r="AK63" s="45">
        <f t="shared" si="136"/>
        <v>0.7186860331976177</v>
      </c>
      <c r="AL63" s="45">
        <f t="shared" si="136"/>
        <v>0.70556101201508181</v>
      </c>
      <c r="AM63" s="45">
        <f t="shared" si="136"/>
        <v>0.68028012977865648</v>
      </c>
      <c r="AN63" s="45">
        <f t="shared" si="136"/>
        <v>0.64040386042183384</v>
      </c>
      <c r="AO63" s="45">
        <f t="shared" si="136"/>
        <v>0.6104336111072699</v>
      </c>
      <c r="AP63" s="45">
        <f t="shared" si="136"/>
        <v>0.57119885967207962</v>
      </c>
      <c r="AQ63" s="45">
        <f t="shared" si="136"/>
        <v>0.51536586727980038</v>
      </c>
      <c r="AR63" s="45">
        <f t="shared" si="136"/>
        <v>0.44382124750353386</v>
      </c>
      <c r="AS63" s="45">
        <f t="shared" si="136"/>
        <v>0.43479771213147034</v>
      </c>
      <c r="AT63" s="45">
        <f t="shared" si="136"/>
        <v>0.43083110315327672</v>
      </c>
      <c r="AU63" s="45">
        <f t="shared" si="136"/>
        <v>0.45212032806416458</v>
      </c>
      <c r="AV63" s="45">
        <f t="shared" si="136"/>
        <v>0.51395985781046216</v>
      </c>
      <c r="AW63" s="45">
        <f t="shared" si="136"/>
        <v>0.55526959091360284</v>
      </c>
      <c r="AX63" s="45">
        <f t="shared" si="136"/>
        <v>0.58094100858927999</v>
      </c>
      <c r="AY63" s="45">
        <f t="shared" si="136"/>
        <v>0.67948256430060439</v>
      </c>
      <c r="AZ63" s="45">
        <f t="shared" si="136"/>
        <v>0.70714577250862287</v>
      </c>
      <c r="BA63" s="45">
        <f t="shared" si="136"/>
        <v>0.72528786553842228</v>
      </c>
      <c r="BB63" s="45">
        <f t="shared" si="136"/>
        <v>0.73891146322824841</v>
      </c>
      <c r="BC63" s="45">
        <f t="shared" si="136"/>
        <v>0.71644305974875455</v>
      </c>
      <c r="BD63" s="45">
        <f t="shared" si="136"/>
        <v>0.7079523972055296</v>
      </c>
      <c r="BE63" s="45">
        <f t="shared" si="136"/>
        <v>0.70520821246398191</v>
      </c>
      <c r="BF63" s="45">
        <f t="shared" si="136"/>
        <v>0.71227420176940182</v>
      </c>
      <c r="BG63" s="45">
        <f t="shared" si="136"/>
        <v>0.7082186355006358</v>
      </c>
      <c r="BH63" s="45">
        <f t="shared" si="136"/>
        <v>0.7346665422834906</v>
      </c>
      <c r="BI63" s="45">
        <f t="shared" si="136"/>
        <v>0.75119404441958715</v>
      </c>
      <c r="BJ63" s="45">
        <f t="shared" si="136"/>
        <v>0.7623263624984824</v>
      </c>
      <c r="BK63" s="45">
        <f t="shared" si="136"/>
        <v>0.78426177870319425</v>
      </c>
      <c r="BL63" s="45">
        <f t="shared" si="136"/>
        <v>0.79152820372124455</v>
      </c>
      <c r="BM63" s="45">
        <f t="shared" si="136"/>
        <v>0.79891291065586989</v>
      </c>
      <c r="BN63" s="45">
        <f t="shared" si="136"/>
        <v>0.8005885961024195</v>
      </c>
      <c r="BO63" s="45">
        <f t="shared" si="136"/>
        <v>0.77795918805027853</v>
      </c>
      <c r="BP63" s="45">
        <f t="shared" ref="BP63:EA63" si="137">IFERROR(BO62*BP53*100, "n/a")</f>
        <v>0.761162030683181</v>
      </c>
      <c r="BQ63" s="45">
        <f t="shared" si="137"/>
        <v>0.76167493224172089</v>
      </c>
      <c r="BR63" s="45">
        <f t="shared" si="137"/>
        <v>0.76093058184009499</v>
      </c>
      <c r="BS63" s="45">
        <f t="shared" si="137"/>
        <v>0.7399928331089366</v>
      </c>
      <c r="BT63" s="45">
        <f t="shared" si="137"/>
        <v>0.72966022533317043</v>
      </c>
      <c r="BU63" s="45">
        <f t="shared" si="137"/>
        <v>0.71946494639667669</v>
      </c>
      <c r="BV63" s="45">
        <f t="shared" si="137"/>
        <v>0.70527941533125726</v>
      </c>
      <c r="BW63" s="45">
        <f t="shared" si="137"/>
        <v>0.69531495796650944</v>
      </c>
      <c r="BX63" s="45">
        <f t="shared" si="137"/>
        <v>0.68032220611942085</v>
      </c>
      <c r="BY63" s="45">
        <f t="shared" si="137"/>
        <v>0.66525912064109327</v>
      </c>
      <c r="BZ63" s="45">
        <f t="shared" si="137"/>
        <v>0.65211974183252475</v>
      </c>
      <c r="CA63" s="45">
        <f t="shared" si="137"/>
        <v>0.64791377666423966</v>
      </c>
      <c r="CB63" s="45">
        <f t="shared" si="137"/>
        <v>0.63640591791947654</v>
      </c>
      <c r="CC63" s="45">
        <f t="shared" si="137"/>
        <v>0.63156200460047296</v>
      </c>
      <c r="CD63" s="45">
        <f t="shared" si="137"/>
        <v>0.62187625122746926</v>
      </c>
      <c r="CE63" s="45">
        <f t="shared" si="137"/>
        <v>0.61228893726351752</v>
      </c>
      <c r="CF63" s="45">
        <f t="shared" si="137"/>
        <v>0.59941738777694775</v>
      </c>
      <c r="CG63" s="45">
        <f t="shared" si="137"/>
        <v>0.58541728335545296</v>
      </c>
      <c r="CH63" s="45">
        <f t="shared" si="137"/>
        <v>0.57136804983007006</v>
      </c>
      <c r="CI63" s="45">
        <f t="shared" si="137"/>
        <v>0.56670905784310488</v>
      </c>
      <c r="CJ63" s="45">
        <f t="shared" si="137"/>
        <v>0.55234483889109875</v>
      </c>
      <c r="CK63" s="45">
        <f t="shared" si="137"/>
        <v>0.53831498004286038</v>
      </c>
      <c r="CL63" s="45">
        <f t="shared" si="137"/>
        <v>0.52717666436868094</v>
      </c>
      <c r="CM63" s="45">
        <f t="shared" si="137"/>
        <v>0.5204325794267326</v>
      </c>
      <c r="CN63" s="45">
        <f t="shared" si="137"/>
        <v>0.51691863004484451</v>
      </c>
      <c r="CO63" s="45">
        <f t="shared" si="137"/>
        <v>0.51292681805309548</v>
      </c>
      <c r="CP63" s="45">
        <f t="shared" si="137"/>
        <v>0.51574427526721267</v>
      </c>
      <c r="CQ63" s="45">
        <f t="shared" si="137"/>
        <v>0.51882477652149439</v>
      </c>
      <c r="CR63" s="45">
        <f t="shared" si="137"/>
        <v>0.51839430875350168</v>
      </c>
      <c r="CS63" s="45">
        <f t="shared" si="137"/>
        <v>0.52246129933446339</v>
      </c>
      <c r="CT63" s="45">
        <f t="shared" si="137"/>
        <v>0.52535976295996423</v>
      </c>
      <c r="CU63" s="45">
        <f t="shared" si="137"/>
        <v>0.52690701472085988</v>
      </c>
      <c r="CV63" s="45">
        <f t="shared" si="137"/>
        <v>0.51857182341740726</v>
      </c>
      <c r="CW63" s="45">
        <f t="shared" si="137"/>
        <v>0.52104085221419427</v>
      </c>
      <c r="CX63" s="45">
        <f t="shared" si="137"/>
        <v>0.53132014485843504</v>
      </c>
      <c r="CY63" s="45">
        <f t="shared" si="137"/>
        <v>0.52651258025051939</v>
      </c>
      <c r="CZ63" s="45">
        <f t="shared" si="137"/>
        <v>0.52313111571659254</v>
      </c>
      <c r="DA63" s="45">
        <f t="shared" si="137"/>
        <v>0.53551825628811744</v>
      </c>
      <c r="DB63" s="45">
        <f t="shared" si="137"/>
        <v>0.54255327371930073</v>
      </c>
      <c r="DC63" s="45">
        <f t="shared" si="137"/>
        <v>0.55581678448568039</v>
      </c>
      <c r="DD63" s="45">
        <f t="shared" si="137"/>
        <v>0.57703493398497829</v>
      </c>
      <c r="DE63" s="45">
        <f t="shared" si="137"/>
        <v>0.596028329109479</v>
      </c>
      <c r="DF63" s="45">
        <f t="shared" si="137"/>
        <v>0.61840963239832092</v>
      </c>
      <c r="DG63" s="45">
        <f t="shared" si="137"/>
        <v>0.65210061677341347</v>
      </c>
      <c r="DH63" s="45">
        <f t="shared" si="137"/>
        <v>0.68205412309190616</v>
      </c>
      <c r="DI63" s="45">
        <f t="shared" si="137"/>
        <v>0.70118779054573932</v>
      </c>
      <c r="DJ63" s="45">
        <f t="shared" si="137"/>
        <v>0.71270029672587798</v>
      </c>
      <c r="DK63" s="45">
        <f t="shared" si="137"/>
        <v>0.72602351858166214</v>
      </c>
      <c r="DL63" s="45">
        <f t="shared" si="137"/>
        <v>0.72856866075288618</v>
      </c>
      <c r="DM63" s="45">
        <f t="shared" si="137"/>
        <v>0.74792512776724307</v>
      </c>
      <c r="DN63" s="45">
        <f t="shared" si="137"/>
        <v>0.75289973586494074</v>
      </c>
      <c r="DO63" s="45">
        <f t="shared" si="137"/>
        <v>0.74916110725068863</v>
      </c>
      <c r="DP63" s="45">
        <f t="shared" si="137"/>
        <v>0.76196521784497262</v>
      </c>
      <c r="DQ63" s="45">
        <f t="shared" si="137"/>
        <v>0.7643340007617202</v>
      </c>
      <c r="DR63" s="45">
        <f t="shared" si="137"/>
        <v>0.76316001116359133</v>
      </c>
      <c r="DS63" s="45">
        <f t="shared" si="137"/>
        <v>0.75386835984366696</v>
      </c>
      <c r="DT63" s="45">
        <f t="shared" si="137"/>
        <v>0.74335760336369339</v>
      </c>
      <c r="DU63" s="45">
        <f t="shared" si="137"/>
        <v>0.7190931593428862</v>
      </c>
      <c r="DV63" s="45">
        <f t="shared" si="137"/>
        <v>0.69449309240125812</v>
      </c>
      <c r="DW63" s="45">
        <f t="shared" si="137"/>
        <v>0.65351458207489255</v>
      </c>
      <c r="DX63" s="45">
        <f t="shared" si="137"/>
        <v>0.62276101965678576</v>
      </c>
      <c r="DY63" s="45">
        <f t="shared" si="137"/>
        <v>0.59778044110182449</v>
      </c>
      <c r="DZ63" s="45">
        <f t="shared" si="137"/>
        <v>0.56987174679904784</v>
      </c>
      <c r="EA63" s="45">
        <f t="shared" si="137"/>
        <v>0.54081964592970833</v>
      </c>
      <c r="EB63" s="45">
        <f t="shared" ref="EB63:FX63" si="138">IFERROR(EA62*EB53*100, "n/a")</f>
        <v>0.52046849516078042</v>
      </c>
      <c r="EC63" s="45">
        <f t="shared" si="138"/>
        <v>0.50556628622531952</v>
      </c>
      <c r="ED63" s="45">
        <f t="shared" si="138"/>
        <v>0.49352751649158816</v>
      </c>
      <c r="EE63" s="45">
        <f t="shared" si="138"/>
        <v>0.50147328281469172</v>
      </c>
      <c r="EF63" s="45">
        <f t="shared" si="138"/>
        <v>0.49479305683676417</v>
      </c>
      <c r="EG63" s="45">
        <f t="shared" si="138"/>
        <v>0.49249398081675455</v>
      </c>
      <c r="EH63" s="45">
        <f t="shared" si="138"/>
        <v>0.48292685954085707</v>
      </c>
      <c r="EI63" s="45">
        <f t="shared" si="138"/>
        <v>0.48331101988573982</v>
      </c>
      <c r="EJ63" s="45">
        <f t="shared" si="138"/>
        <v>0.49659656464174085</v>
      </c>
      <c r="EK63" s="45">
        <f t="shared" si="138"/>
        <v>0.49525711629727781</v>
      </c>
      <c r="EL63" s="45">
        <f t="shared" si="138"/>
        <v>0.48921455962155558</v>
      </c>
      <c r="EM63" s="45">
        <f t="shared" si="138"/>
        <v>0.47973514543779044</v>
      </c>
      <c r="EN63" s="45">
        <f t="shared" si="138"/>
        <v>0.46058406672482766</v>
      </c>
      <c r="EO63" s="45">
        <f t="shared" si="138"/>
        <v>0.44529813654662259</v>
      </c>
      <c r="EP63" s="45">
        <f t="shared" si="138"/>
        <v>0.43109935239561364</v>
      </c>
      <c r="EQ63" s="45">
        <f t="shared" si="138"/>
        <v>0.40012084372336215</v>
      </c>
      <c r="ER63" s="45">
        <f t="shared" si="138"/>
        <v>0.38049460187237011</v>
      </c>
      <c r="ES63" s="45">
        <f t="shared" si="138"/>
        <v>0.36940255446895132</v>
      </c>
      <c r="ET63" s="45">
        <f t="shared" si="138"/>
        <v>0.36129744841813871</v>
      </c>
      <c r="EU63" s="45">
        <f t="shared" si="138"/>
        <v>0.36185496578860415</v>
      </c>
      <c r="EV63" s="45">
        <f t="shared" si="138"/>
        <v>0.36715829315696985</v>
      </c>
      <c r="EW63" s="45">
        <f t="shared" si="138"/>
        <v>0.36364309326254257</v>
      </c>
      <c r="EX63" s="45">
        <f t="shared" si="138"/>
        <v>0.35997010342351826</v>
      </c>
      <c r="EY63" s="45">
        <f t="shared" si="138"/>
        <v>0.35906339484586991</v>
      </c>
      <c r="EZ63" s="45">
        <f t="shared" si="138"/>
        <v>0.36406324510152777</v>
      </c>
      <c r="FA63" s="45">
        <f t="shared" si="138"/>
        <v>0.35215565987820119</v>
      </c>
      <c r="FB63" s="45">
        <f t="shared" si="138"/>
        <v>0.33920675179776577</v>
      </c>
      <c r="FC63" s="45">
        <f t="shared" si="138"/>
        <v>0.31111808844139027</v>
      </c>
      <c r="FD63" s="45">
        <f t="shared" si="138"/>
        <v>0.26529484454189639</v>
      </c>
      <c r="FE63" s="45">
        <f t="shared" si="138"/>
        <v>0.24654520909692021</v>
      </c>
      <c r="FF63" s="45">
        <f t="shared" si="138"/>
        <v>0.22846397386321513</v>
      </c>
      <c r="FG63" s="45">
        <f t="shared" si="138"/>
        <v>0.2050032368119849</v>
      </c>
      <c r="FH63" s="45">
        <f t="shared" si="138"/>
        <v>0.19991787473776884</v>
      </c>
      <c r="FI63" s="45">
        <f t="shared" si="138"/>
        <v>0.20009871185006964</v>
      </c>
      <c r="FJ63" s="45">
        <f t="shared" si="138"/>
        <v>0.2042530188822913</v>
      </c>
      <c r="FK63" s="45">
        <f t="shared" si="138"/>
        <v>0.23106285239660299</v>
      </c>
      <c r="FL63" s="45">
        <f t="shared" si="138"/>
        <v>0.23771528231228142</v>
      </c>
      <c r="FM63" s="45">
        <f t="shared" si="138"/>
        <v>0.24644527073255959</v>
      </c>
      <c r="FN63" s="45">
        <f t="shared" si="138"/>
        <v>0.25364803737319924</v>
      </c>
      <c r="FO63" s="45">
        <f t="shared" si="138"/>
        <v>0.25557219128769082</v>
      </c>
      <c r="FP63" s="45">
        <f t="shared" si="138"/>
        <v>0.26734099914084214</v>
      </c>
      <c r="FQ63" s="45">
        <f t="shared" si="138"/>
        <v>0.27247643493154039</v>
      </c>
      <c r="FR63" s="45">
        <f t="shared" si="138"/>
        <v>0.2781567032891229</v>
      </c>
      <c r="FS63" s="45">
        <f t="shared" si="138"/>
        <v>0.28433599963048667</v>
      </c>
      <c r="FT63" s="45">
        <f t="shared" si="138"/>
        <v>0.28201606058632839</v>
      </c>
      <c r="FU63" s="45">
        <f t="shared" si="138"/>
        <v>0.28439394280955654</v>
      </c>
      <c r="FV63" s="45">
        <f t="shared" si="138"/>
        <v>0.28482277082328344</v>
      </c>
      <c r="FW63" s="45">
        <f t="shared" si="138"/>
        <v>0.28095232800508019</v>
      </c>
      <c r="FX63" s="45">
        <f t="shared" si="138"/>
        <v>0.28566091019023998</v>
      </c>
      <c r="FY63" s="45">
        <f t="shared" ref="FY63" si="139">IFERROR(FX62*FY53*100, "n/a")</f>
        <v>0.28785299759325017</v>
      </c>
      <c r="FZ63" s="45">
        <f t="shared" ref="FZ63" si="140">IFERROR(FY62*FZ53*100, "n/a")</f>
        <v>0.29086863844678806</v>
      </c>
      <c r="GA63" s="45">
        <f t="shared" ref="GA63" si="141">IFERROR(FZ62*GA53*100, "n/a")</f>
        <v>0.2969293990803149</v>
      </c>
      <c r="GB63" s="45" t="str">
        <f t="shared" ref="GB63" si="142">IFERROR(GA62*GB53*100, "n/a")</f>
        <v>n/a</v>
      </c>
      <c r="GC63" s="45" t="str">
        <f t="shared" ref="GC63" si="143">IFERROR(GB62*GC53*100, "n/a")</f>
        <v>n/a</v>
      </c>
      <c r="GD63" s="45" t="str">
        <f t="shared" ref="GD63" si="144">IFERROR(GC62*GD53*100, "n/a")</f>
        <v>n/a</v>
      </c>
      <c r="GE63" s="45" t="str">
        <f t="shared" ref="GE63" si="145">IFERROR(GD62*GE53*100, "n/a")</f>
        <v>n/a</v>
      </c>
      <c r="GF63" s="45" t="str">
        <f t="shared" ref="GF63" si="146">IFERROR(GE62*GF53*100, "n/a")</f>
        <v>n/a</v>
      </c>
      <c r="GG63" s="45" t="str">
        <f t="shared" ref="GG63" si="147">IFERROR(GF62*GG53*100, "n/a")</f>
        <v>n/a</v>
      </c>
      <c r="GH63" s="45" t="str">
        <f t="shared" ref="GH63" si="148">IFERROR(GG62*GH53*100, "n/a")</f>
        <v>n/a</v>
      </c>
      <c r="GI63" s="45" t="str">
        <f t="shared" ref="GI63" si="149">IFERROR(GH62*GI53*100, "n/a")</f>
        <v>n/a</v>
      </c>
      <c r="GJ63" s="45" t="str">
        <f t="shared" ref="GJ63" si="150">IFERROR(GI62*GJ53*100, "n/a")</f>
        <v>n/a</v>
      </c>
      <c r="GK63" s="45" t="str">
        <f t="shared" ref="GK63" si="151">IFERROR(GJ62*GK53*100, "n/a")</f>
        <v>n/a</v>
      </c>
      <c r="GL63" s="45" t="str">
        <f t="shared" ref="GL63" si="152">IFERROR(GK62*GL53*100, "n/a")</f>
        <v>n/a</v>
      </c>
      <c r="GM63" s="45" t="str">
        <f t="shared" ref="GM63" si="153">IFERROR(GL62*GM53*100, "n/a")</f>
        <v>n/a</v>
      </c>
      <c r="GN63" s="45">
        <f t="shared" ref="GN63" si="154">IFERROR(GM62*GN53*100, "n/a")</f>
        <v>0.33826562210416061</v>
      </c>
      <c r="GO63" s="45" t="str">
        <f t="shared" ref="GO63" si="155">IFERROR(GN62*GO53*100, "n/a")</f>
        <v>n/a</v>
      </c>
      <c r="GP63" s="45" t="str">
        <f t="shared" ref="GP63" si="156">IFERROR(GO62*GP53*100, "n/a")</f>
        <v>n/a</v>
      </c>
      <c r="GQ63" s="45" t="str">
        <f t="shared" ref="GQ63" si="157">IFERROR(GP62*GQ53*100, "n/a")</f>
        <v>n/a</v>
      </c>
      <c r="GR63" s="45" t="str">
        <f t="shared" ref="GR63" si="158">IFERROR(GQ62*GR53*100, "n/a")</f>
        <v>n/a</v>
      </c>
      <c r="GS63" s="45" t="str">
        <f t="shared" ref="GS63" si="159">IFERROR(GR62*GS53*100, "n/a")</f>
        <v>n/a</v>
      </c>
      <c r="GT63" s="45" t="str">
        <f t="shared" ref="GT63" si="160">IFERROR(GS62*GT53*100, "n/a")</f>
        <v>n/a</v>
      </c>
      <c r="GU63" s="45" t="str">
        <f t="shared" ref="GU63" si="161">IFERROR(GT62*GU53*100, "n/a")</f>
        <v>n/a</v>
      </c>
      <c r="GV63" s="45" t="str">
        <f t="shared" ref="GV63" si="162">IFERROR(GU62*GV53*100, "n/a")</f>
        <v>n/a</v>
      </c>
      <c r="GW63" s="45"/>
      <c r="GX63" s="45"/>
    </row>
    <row r="64" spans="1:206" s="29" customFormat="1" x14ac:dyDescent="0.25">
      <c r="A64" s="43"/>
      <c r="B64" s="29" t="s">
        <v>213</v>
      </c>
      <c r="C64" s="29" t="str">
        <f>IFERROR(B62*C54*100, "n/a")</f>
        <v>n/a</v>
      </c>
      <c r="D64" s="29" t="str">
        <f t="shared" ref="D64:BO64" si="163">IFERROR(C62*D54*100, "n/a")</f>
        <v>n/a</v>
      </c>
      <c r="E64" s="29" t="str">
        <f t="shared" si="163"/>
        <v>n/a</v>
      </c>
      <c r="F64" s="29" t="str">
        <f t="shared" si="163"/>
        <v>n/a</v>
      </c>
      <c r="G64" s="29" t="str">
        <f t="shared" si="163"/>
        <v>n/a</v>
      </c>
      <c r="H64" s="29" t="str">
        <f t="shared" si="163"/>
        <v>n/a</v>
      </c>
      <c r="I64" s="29" t="str">
        <f t="shared" si="163"/>
        <v>n/a</v>
      </c>
      <c r="J64" s="29" t="str">
        <f t="shared" si="163"/>
        <v>n/a</v>
      </c>
      <c r="K64" s="29" t="str">
        <f t="shared" si="163"/>
        <v>n/a</v>
      </c>
      <c r="L64" s="29" t="str">
        <f t="shared" si="163"/>
        <v>n/a</v>
      </c>
      <c r="M64" s="29" t="str">
        <f t="shared" si="163"/>
        <v>n/a</v>
      </c>
      <c r="N64" s="29" t="str">
        <f t="shared" si="163"/>
        <v>n/a</v>
      </c>
      <c r="O64" s="29" t="str">
        <f t="shared" si="163"/>
        <v>n/a</v>
      </c>
      <c r="P64" s="29" t="str">
        <f t="shared" si="163"/>
        <v>n/a</v>
      </c>
      <c r="Q64" s="29" t="str">
        <f t="shared" si="163"/>
        <v>n/a</v>
      </c>
      <c r="R64" s="29" t="str">
        <f t="shared" si="163"/>
        <v>n/a</v>
      </c>
      <c r="S64" s="29" t="str">
        <f t="shared" si="163"/>
        <v>n/a</v>
      </c>
      <c r="T64" s="29" t="str">
        <f t="shared" si="163"/>
        <v>n/a</v>
      </c>
      <c r="U64" s="29" t="str">
        <f t="shared" si="163"/>
        <v>n/a</v>
      </c>
      <c r="V64" s="29" t="str">
        <f t="shared" si="163"/>
        <v>n/a</v>
      </c>
      <c r="W64" s="29" t="str">
        <f t="shared" si="163"/>
        <v>n/a</v>
      </c>
      <c r="X64" s="29" t="str">
        <f t="shared" si="163"/>
        <v>n/a</v>
      </c>
      <c r="Y64" s="29" t="str">
        <f t="shared" si="163"/>
        <v>n/a</v>
      </c>
      <c r="Z64" s="29" t="str">
        <f t="shared" si="163"/>
        <v>n/a</v>
      </c>
      <c r="AA64" s="29" t="str">
        <f t="shared" si="163"/>
        <v>n/a</v>
      </c>
      <c r="AB64" s="29" t="str">
        <f t="shared" si="163"/>
        <v>n/a</v>
      </c>
      <c r="AC64" s="29" t="str">
        <f t="shared" si="163"/>
        <v>n/a</v>
      </c>
      <c r="AD64" s="29" t="str">
        <f t="shared" si="163"/>
        <v>n/a</v>
      </c>
      <c r="AE64" s="29" t="str">
        <f t="shared" si="163"/>
        <v>n/a</v>
      </c>
      <c r="AF64" s="29" t="str">
        <f t="shared" si="163"/>
        <v>n/a</v>
      </c>
      <c r="AG64" s="29" t="str">
        <f t="shared" si="163"/>
        <v>n/a</v>
      </c>
      <c r="AH64" s="29" t="str">
        <f t="shared" si="163"/>
        <v>n/a</v>
      </c>
      <c r="AI64" s="29" t="str">
        <f t="shared" si="163"/>
        <v>n/a</v>
      </c>
      <c r="AJ64" s="29" t="str">
        <f t="shared" si="163"/>
        <v>n/a</v>
      </c>
      <c r="AK64" s="29" t="str">
        <f t="shared" si="163"/>
        <v>n/a</v>
      </c>
      <c r="AL64" s="29" t="str">
        <f t="shared" si="163"/>
        <v>n/a</v>
      </c>
      <c r="AM64" s="29" t="str">
        <f t="shared" si="163"/>
        <v>n/a</v>
      </c>
      <c r="AN64" s="29" t="str">
        <f t="shared" si="163"/>
        <v>n/a</v>
      </c>
      <c r="AO64" s="29" t="str">
        <f t="shared" si="163"/>
        <v>n/a</v>
      </c>
      <c r="AP64" s="29" t="str">
        <f t="shared" si="163"/>
        <v>n/a</v>
      </c>
      <c r="AQ64" s="29" t="str">
        <f t="shared" si="163"/>
        <v>n/a</v>
      </c>
      <c r="AR64" s="29" t="str">
        <f t="shared" si="163"/>
        <v>n/a</v>
      </c>
      <c r="AS64" s="29" t="str">
        <f t="shared" si="163"/>
        <v>n/a</v>
      </c>
      <c r="AT64" s="29" t="str">
        <f t="shared" si="163"/>
        <v>n/a</v>
      </c>
      <c r="AU64" s="29" t="str">
        <f t="shared" si="163"/>
        <v>n/a</v>
      </c>
      <c r="AV64" s="29" t="str">
        <f t="shared" si="163"/>
        <v>n/a</v>
      </c>
      <c r="AW64" s="29" t="str">
        <f t="shared" si="163"/>
        <v>n/a</v>
      </c>
      <c r="AX64" s="29" t="str">
        <f t="shared" si="163"/>
        <v>n/a</v>
      </c>
      <c r="AY64" s="29" t="str">
        <f t="shared" si="163"/>
        <v>n/a</v>
      </c>
      <c r="AZ64" s="29" t="str">
        <f t="shared" si="163"/>
        <v>n/a</v>
      </c>
      <c r="BA64" s="29" t="str">
        <f t="shared" si="163"/>
        <v>n/a</v>
      </c>
      <c r="BB64" s="29" t="str">
        <f t="shared" si="163"/>
        <v>n/a</v>
      </c>
      <c r="BC64" s="29" t="str">
        <f t="shared" si="163"/>
        <v>n/a</v>
      </c>
      <c r="BD64" s="29" t="str">
        <f t="shared" si="163"/>
        <v>n/a</v>
      </c>
      <c r="BE64" s="29" t="str">
        <f t="shared" si="163"/>
        <v>n/a</v>
      </c>
      <c r="BF64" s="29" t="str">
        <f t="shared" si="163"/>
        <v>n/a</v>
      </c>
      <c r="BG64" s="29" t="str">
        <f t="shared" si="163"/>
        <v>n/a</v>
      </c>
      <c r="BH64" s="29" t="str">
        <f t="shared" si="163"/>
        <v>n/a</v>
      </c>
      <c r="BI64" s="29" t="str">
        <f t="shared" si="163"/>
        <v>n/a</v>
      </c>
      <c r="BJ64" s="29" t="str">
        <f t="shared" si="163"/>
        <v>n/a</v>
      </c>
      <c r="BK64" s="29" t="str">
        <f t="shared" si="163"/>
        <v>n/a</v>
      </c>
      <c r="BL64" s="29" t="str">
        <f t="shared" si="163"/>
        <v>n/a</v>
      </c>
      <c r="BM64" s="29" t="str">
        <f t="shared" si="163"/>
        <v>n/a</v>
      </c>
      <c r="BN64" s="29" t="str">
        <f t="shared" si="163"/>
        <v>n/a</v>
      </c>
      <c r="BO64" s="29" t="str">
        <f t="shared" si="163"/>
        <v>n/a</v>
      </c>
      <c r="BP64" s="29" t="str">
        <f t="shared" ref="BP64:EA64" si="164">IFERROR(BO62*BP54*100, "n/a")</f>
        <v>n/a</v>
      </c>
      <c r="BQ64" s="29" t="str">
        <f t="shared" si="164"/>
        <v>n/a</v>
      </c>
      <c r="BR64" s="29" t="str">
        <f t="shared" si="164"/>
        <v>n/a</v>
      </c>
      <c r="BS64" s="29" t="str">
        <f t="shared" si="164"/>
        <v>n/a</v>
      </c>
      <c r="BT64" s="29" t="str">
        <f t="shared" si="164"/>
        <v>n/a</v>
      </c>
      <c r="BU64" s="29" t="str">
        <f t="shared" si="164"/>
        <v>n/a</v>
      </c>
      <c r="BV64" s="29" t="str">
        <f t="shared" si="164"/>
        <v>n/a</v>
      </c>
      <c r="BW64" s="29" t="str">
        <f t="shared" si="164"/>
        <v>n/a</v>
      </c>
      <c r="BX64" s="29" t="str">
        <f t="shared" si="164"/>
        <v>n/a</v>
      </c>
      <c r="BY64" s="29" t="str">
        <f t="shared" si="164"/>
        <v>n/a</v>
      </c>
      <c r="BZ64" s="29" t="str">
        <f t="shared" si="164"/>
        <v>n/a</v>
      </c>
      <c r="CA64" s="29" t="str">
        <f t="shared" si="164"/>
        <v>n/a</v>
      </c>
      <c r="CB64" s="29" t="str">
        <f t="shared" si="164"/>
        <v>n/a</v>
      </c>
      <c r="CC64" s="29" t="str">
        <f t="shared" si="164"/>
        <v>n/a</v>
      </c>
      <c r="CD64" s="29" t="str">
        <f t="shared" si="164"/>
        <v>n/a</v>
      </c>
      <c r="CE64" s="29" t="str">
        <f t="shared" si="164"/>
        <v>n/a</v>
      </c>
      <c r="CF64" s="29" t="str">
        <f t="shared" si="164"/>
        <v>n/a</v>
      </c>
      <c r="CG64" s="29" t="str">
        <f t="shared" si="164"/>
        <v>n/a</v>
      </c>
      <c r="CH64" s="29" t="str">
        <f t="shared" si="164"/>
        <v>n/a</v>
      </c>
      <c r="CI64" s="29" t="str">
        <f t="shared" si="164"/>
        <v>n/a</v>
      </c>
      <c r="CJ64" s="29" t="str">
        <f t="shared" si="164"/>
        <v>n/a</v>
      </c>
      <c r="CK64" s="29" t="str">
        <f t="shared" si="164"/>
        <v>n/a</v>
      </c>
      <c r="CL64" s="29" t="str">
        <f t="shared" si="164"/>
        <v>n/a</v>
      </c>
      <c r="CM64" s="29" t="str">
        <f t="shared" si="164"/>
        <v>n/a</v>
      </c>
      <c r="CN64" s="29" t="str">
        <f t="shared" si="164"/>
        <v>n/a</v>
      </c>
      <c r="CO64" s="29" t="str">
        <f t="shared" si="164"/>
        <v>n/a</v>
      </c>
      <c r="CP64" s="29" t="str">
        <f t="shared" si="164"/>
        <v>n/a</v>
      </c>
      <c r="CQ64" s="29" t="str">
        <f t="shared" si="164"/>
        <v>n/a</v>
      </c>
      <c r="CR64" s="29" t="str">
        <f t="shared" si="164"/>
        <v>n/a</v>
      </c>
      <c r="CS64" s="29" t="str">
        <f t="shared" si="164"/>
        <v>n/a</v>
      </c>
      <c r="CT64" s="29" t="str">
        <f t="shared" si="164"/>
        <v>n/a</v>
      </c>
      <c r="CU64" s="29" t="str">
        <f t="shared" si="164"/>
        <v>n/a</v>
      </c>
      <c r="CV64" s="29" t="str">
        <f t="shared" si="164"/>
        <v>n/a</v>
      </c>
      <c r="CW64" s="29" t="str">
        <f t="shared" si="164"/>
        <v>n/a</v>
      </c>
      <c r="CX64" s="29" t="str">
        <f t="shared" si="164"/>
        <v>n/a</v>
      </c>
      <c r="CY64" s="29" t="str">
        <f t="shared" si="164"/>
        <v>n/a</v>
      </c>
      <c r="CZ64" s="29" t="str">
        <f t="shared" si="164"/>
        <v>n/a</v>
      </c>
      <c r="DA64" s="29" t="str">
        <f t="shared" si="164"/>
        <v>n/a</v>
      </c>
      <c r="DB64" s="29" t="str">
        <f t="shared" si="164"/>
        <v>n/a</v>
      </c>
      <c r="DC64" s="29" t="str">
        <f t="shared" si="164"/>
        <v>n/a</v>
      </c>
      <c r="DD64" s="29" t="str">
        <f t="shared" si="164"/>
        <v>n/a</v>
      </c>
      <c r="DE64" s="29" t="str">
        <f t="shared" si="164"/>
        <v>n/a</v>
      </c>
      <c r="DF64" s="29" t="str">
        <f t="shared" si="164"/>
        <v>n/a</v>
      </c>
      <c r="DG64" s="29" t="str">
        <f t="shared" si="164"/>
        <v>n/a</v>
      </c>
      <c r="DH64" s="29" t="str">
        <f t="shared" si="164"/>
        <v>n/a</v>
      </c>
      <c r="DI64" s="29" t="str">
        <f t="shared" si="164"/>
        <v>n/a</v>
      </c>
      <c r="DJ64" s="29" t="str">
        <f t="shared" si="164"/>
        <v>n/a</v>
      </c>
      <c r="DK64" s="29" t="str">
        <f t="shared" si="164"/>
        <v>n/a</v>
      </c>
      <c r="DL64" s="29" t="str">
        <f t="shared" si="164"/>
        <v>n/a</v>
      </c>
      <c r="DM64" s="29" t="str">
        <f t="shared" si="164"/>
        <v>n/a</v>
      </c>
      <c r="DN64" s="29" t="str">
        <f t="shared" si="164"/>
        <v>n/a</v>
      </c>
      <c r="DO64" s="29" t="str">
        <f t="shared" si="164"/>
        <v>n/a</v>
      </c>
      <c r="DP64" s="29" t="str">
        <f t="shared" si="164"/>
        <v>n/a</v>
      </c>
      <c r="DQ64" s="29" t="str">
        <f t="shared" si="164"/>
        <v>n/a</v>
      </c>
      <c r="DR64" s="29" t="str">
        <f t="shared" si="164"/>
        <v>n/a</v>
      </c>
      <c r="DS64" s="29" t="str">
        <f t="shared" si="164"/>
        <v>n/a</v>
      </c>
      <c r="DT64" s="29" t="str">
        <f t="shared" si="164"/>
        <v>n/a</v>
      </c>
      <c r="DU64" s="29" t="str">
        <f t="shared" si="164"/>
        <v>n/a</v>
      </c>
      <c r="DV64" s="29" t="str">
        <f t="shared" si="164"/>
        <v>n/a</v>
      </c>
      <c r="DW64" s="29" t="str">
        <f t="shared" si="164"/>
        <v>n/a</v>
      </c>
      <c r="DX64" s="29" t="str">
        <f t="shared" si="164"/>
        <v>n/a</v>
      </c>
      <c r="DY64" s="29" t="str">
        <f t="shared" si="164"/>
        <v>n/a</v>
      </c>
      <c r="DZ64" s="29" t="str">
        <f t="shared" si="164"/>
        <v>n/a</v>
      </c>
      <c r="EA64" s="29" t="str">
        <f t="shared" si="164"/>
        <v>n/a</v>
      </c>
      <c r="EB64" s="29" t="str">
        <f t="shared" ref="EB64:FX64" si="165">IFERROR(EA62*EB54*100, "n/a")</f>
        <v>n/a</v>
      </c>
      <c r="EC64" s="29" t="str">
        <f t="shared" si="165"/>
        <v>n/a</v>
      </c>
      <c r="ED64" s="29" t="str">
        <f t="shared" si="165"/>
        <v>n/a</v>
      </c>
      <c r="EE64" s="29" t="str">
        <f t="shared" si="165"/>
        <v>n/a</v>
      </c>
      <c r="EF64" s="29" t="str">
        <f t="shared" si="165"/>
        <v>n/a</v>
      </c>
      <c r="EG64" s="29" t="str">
        <f t="shared" si="165"/>
        <v>n/a</v>
      </c>
      <c r="EH64" s="29" t="str">
        <f t="shared" si="165"/>
        <v>n/a</v>
      </c>
      <c r="EI64" s="29" t="str">
        <f t="shared" si="165"/>
        <v>n/a</v>
      </c>
      <c r="EJ64" s="29" t="str">
        <f t="shared" si="165"/>
        <v>n/a</v>
      </c>
      <c r="EK64" s="29" t="str">
        <f t="shared" si="165"/>
        <v>n/a</v>
      </c>
      <c r="EL64" s="29" t="str">
        <f t="shared" si="165"/>
        <v>n/a</v>
      </c>
      <c r="EM64" s="29" t="str">
        <f t="shared" si="165"/>
        <v>n/a</v>
      </c>
      <c r="EN64" s="29" t="str">
        <f t="shared" si="165"/>
        <v>n/a</v>
      </c>
      <c r="EO64" s="29" t="str">
        <f t="shared" si="165"/>
        <v>n/a</v>
      </c>
      <c r="EP64" s="29" t="str">
        <f t="shared" si="165"/>
        <v>n/a</v>
      </c>
      <c r="EQ64" s="29" t="str">
        <f t="shared" si="165"/>
        <v>n/a</v>
      </c>
      <c r="ER64" s="29" t="str">
        <f t="shared" si="165"/>
        <v>n/a</v>
      </c>
      <c r="ES64" s="29" t="str">
        <f t="shared" si="165"/>
        <v>n/a</v>
      </c>
      <c r="ET64" s="29" t="str">
        <f t="shared" si="165"/>
        <v>n/a</v>
      </c>
      <c r="EU64" s="29" t="str">
        <f t="shared" si="165"/>
        <v>n/a</v>
      </c>
      <c r="EV64" s="29" t="str">
        <f t="shared" si="165"/>
        <v>n/a</v>
      </c>
      <c r="EW64" s="29" t="str">
        <f t="shared" si="165"/>
        <v>n/a</v>
      </c>
      <c r="EX64" s="29" t="str">
        <f t="shared" si="165"/>
        <v>n/a</v>
      </c>
      <c r="EY64" s="29" t="str">
        <f t="shared" si="165"/>
        <v>n/a</v>
      </c>
      <c r="EZ64" s="29" t="str">
        <f t="shared" si="165"/>
        <v>n/a</v>
      </c>
      <c r="FA64" s="29" t="str">
        <f t="shared" si="165"/>
        <v>n/a</v>
      </c>
      <c r="FB64" s="29" t="str">
        <f t="shared" si="165"/>
        <v>n/a</v>
      </c>
      <c r="FC64" s="29" t="str">
        <f t="shared" si="165"/>
        <v>n/a</v>
      </c>
      <c r="FD64" s="29" t="str">
        <f t="shared" si="165"/>
        <v>n/a</v>
      </c>
      <c r="FE64" s="29" t="str">
        <f t="shared" si="165"/>
        <v>n/a</v>
      </c>
      <c r="FF64" s="29" t="str">
        <f t="shared" si="165"/>
        <v>n/a</v>
      </c>
      <c r="FG64" s="29" t="str">
        <f t="shared" si="165"/>
        <v>n/a</v>
      </c>
      <c r="FH64" s="29" t="str">
        <f t="shared" si="165"/>
        <v>n/a</v>
      </c>
      <c r="FI64" s="29" t="str">
        <f t="shared" si="165"/>
        <v>n/a</v>
      </c>
      <c r="FJ64" s="29" t="str">
        <f t="shared" si="165"/>
        <v>n/a</v>
      </c>
      <c r="FK64" s="29" t="str">
        <f t="shared" si="165"/>
        <v>n/a</v>
      </c>
      <c r="FL64" s="29" t="str">
        <f t="shared" si="165"/>
        <v>n/a</v>
      </c>
      <c r="FM64" s="29" t="str">
        <f t="shared" si="165"/>
        <v>n/a</v>
      </c>
      <c r="FN64" s="29" t="str">
        <f t="shared" si="165"/>
        <v>n/a</v>
      </c>
      <c r="FO64" s="29" t="str">
        <f t="shared" si="165"/>
        <v>n/a</v>
      </c>
      <c r="FP64" s="29" t="str">
        <f t="shared" si="165"/>
        <v>n/a</v>
      </c>
      <c r="FQ64" s="29" t="str">
        <f t="shared" si="165"/>
        <v>n/a</v>
      </c>
      <c r="FR64" s="29" t="str">
        <f t="shared" si="165"/>
        <v>n/a</v>
      </c>
      <c r="FS64" s="29" t="str">
        <f t="shared" si="165"/>
        <v>n/a</v>
      </c>
      <c r="FT64" s="29" t="str">
        <f t="shared" si="165"/>
        <v>n/a</v>
      </c>
      <c r="FU64" s="29" t="str">
        <f t="shared" si="165"/>
        <v>n/a</v>
      </c>
      <c r="FV64" s="29" t="str">
        <f t="shared" si="165"/>
        <v>n/a</v>
      </c>
      <c r="FW64" s="29" t="str">
        <f t="shared" si="165"/>
        <v>n/a</v>
      </c>
      <c r="FX64" s="29" t="str">
        <f t="shared" si="165"/>
        <v>n/a</v>
      </c>
      <c r="FY64" s="29" t="str">
        <f t="shared" ref="FY64" si="166">IFERROR(FX62*FY54*100, "n/a")</f>
        <v>n/a</v>
      </c>
      <c r="FZ64" s="29" t="str">
        <f t="shared" ref="FZ64" si="167">IFERROR(FY62*FZ54*100, "n/a")</f>
        <v>n/a</v>
      </c>
      <c r="GA64" s="29" t="str">
        <f t="shared" ref="GA64" si="168">IFERROR(FZ62*GA54*100, "n/a")</f>
        <v>n/a</v>
      </c>
      <c r="GB64" s="29" t="str">
        <f t="shared" ref="GB64" si="169">IFERROR(GA62*GB54*100, "n/a")</f>
        <v>n/a</v>
      </c>
      <c r="GC64" s="29" t="str">
        <f t="shared" ref="GC64" si="170">IFERROR(GB62*GC54*100, "n/a")</f>
        <v>n/a</v>
      </c>
      <c r="GD64" s="29" t="str">
        <f t="shared" ref="GD64" si="171">IFERROR(GC62*GD54*100, "n/a")</f>
        <v>n/a</v>
      </c>
      <c r="GE64" s="29" t="str">
        <f t="shared" ref="GE64" si="172">IFERROR(GD62*GE54*100, "n/a")</f>
        <v>n/a</v>
      </c>
      <c r="GF64" s="29" t="str">
        <f t="shared" ref="GF64" si="173">IFERROR(GE62*GF54*100, "n/a")</f>
        <v>n/a</v>
      </c>
      <c r="GG64" s="29" t="str">
        <f t="shared" ref="GG64" si="174">IFERROR(GF62*GG54*100, "n/a")</f>
        <v>n/a</v>
      </c>
      <c r="GH64" s="29" t="str">
        <f t="shared" ref="GH64" si="175">IFERROR(GG62*GH54*100, "n/a")</f>
        <v>n/a</v>
      </c>
      <c r="GI64" s="29" t="str">
        <f t="shared" ref="GI64" si="176">IFERROR(GH62*GI54*100, "n/a")</f>
        <v>n/a</v>
      </c>
      <c r="GJ64" s="29" t="str">
        <f t="shared" ref="GJ64" si="177">IFERROR(GI62*GJ54*100, "n/a")</f>
        <v>n/a</v>
      </c>
      <c r="GK64" s="29" t="str">
        <f t="shared" ref="GK64" si="178">IFERROR(GJ62*GK54*100, "n/a")</f>
        <v>n/a</v>
      </c>
      <c r="GL64" s="29" t="str">
        <f t="shared" ref="GL64" si="179">IFERROR(GK62*GL54*100, "n/a")</f>
        <v>n/a</v>
      </c>
      <c r="GM64" s="29" t="str">
        <f t="shared" ref="GM64" si="180">IFERROR(GL62*GM54*100, "n/a")</f>
        <v>n/a</v>
      </c>
      <c r="GN64" s="29">
        <f t="shared" ref="GN64" si="181">IFERROR(GM62*GN54*100, "n/a")</f>
        <v>0.69808191119491747</v>
      </c>
      <c r="GO64" s="29" t="str">
        <f t="shared" ref="GO64" si="182">IFERROR(GN62*GO54*100, "n/a")</f>
        <v>n/a</v>
      </c>
      <c r="GP64" s="29" t="str">
        <f t="shared" ref="GP64" si="183">IFERROR(GO62*GP54*100, "n/a")</f>
        <v>n/a</v>
      </c>
      <c r="GQ64" s="29" t="str">
        <f t="shared" ref="GQ64" si="184">IFERROR(GP62*GQ54*100, "n/a")</f>
        <v>n/a</v>
      </c>
      <c r="GR64" s="29" t="str">
        <f t="shared" ref="GR64" si="185">IFERROR(GQ62*GR54*100, "n/a")</f>
        <v>n/a</v>
      </c>
      <c r="GS64" s="29" t="str">
        <f t="shared" ref="GS64" si="186">IFERROR(GR62*GS54*100, "n/a")</f>
        <v>n/a</v>
      </c>
      <c r="GT64" s="29" t="str">
        <f t="shared" ref="GT64" si="187">IFERROR(GS62*GT54*100, "n/a")</f>
        <v>n/a</v>
      </c>
      <c r="GU64" s="29" t="str">
        <f t="shared" ref="GU64" si="188">IFERROR(GT62*GU54*100, "n/a")</f>
        <v>n/a</v>
      </c>
      <c r="GV64" s="29" t="str">
        <f t="shared" ref="GV64" si="189">IFERROR(GU62*GV54*100, "n/a")</f>
        <v>n/a</v>
      </c>
    </row>
    <row r="66" spans="1:204" s="34" customFormat="1" x14ac:dyDescent="0.25">
      <c r="A66" s="13" t="s">
        <v>246</v>
      </c>
      <c r="CE66" s="35"/>
      <c r="CF66" s="35"/>
      <c r="CG66" s="35"/>
      <c r="CH66" s="35"/>
      <c r="CI66" s="35"/>
      <c r="CJ66" s="35"/>
      <c r="CK66" s="35"/>
      <c r="CL66" s="35"/>
      <c r="CM66" s="35"/>
      <c r="CN66" s="35"/>
      <c r="CO66" s="35"/>
      <c r="CP66" s="35"/>
    </row>
    <row r="67" spans="1:204" s="6" customFormat="1" x14ac:dyDescent="0.25">
      <c r="A67" s="6" t="s">
        <v>247</v>
      </c>
      <c r="B67" s="40" t="s">
        <v>714</v>
      </c>
      <c r="C67" s="6" t="e">
        <f t="shared" ref="C67" si="190">IF(ISTEXT(#REF!), "n/a", AVERAGE(#REF!))</f>
        <v>#REF!</v>
      </c>
      <c r="D67" s="6" t="str">
        <f t="shared" ref="D67:E67" si="191">IF(ISTEXT(A59), "n/a", AVERAGE(A59:D59))</f>
        <v>n/a</v>
      </c>
      <c r="E67" s="6" t="str">
        <f t="shared" si="191"/>
        <v>n/a</v>
      </c>
      <c r="F67" s="6" t="str">
        <f t="shared" ref="F67:AK67" ca="1" si="192">IF(ISTEXT(C59), "n/a", AVERAGE(C59:F59))</f>
        <v>n/a</v>
      </c>
      <c r="G67" s="6" t="str">
        <f t="shared" ca="1" si="192"/>
        <v>n/a</v>
      </c>
      <c r="H67" s="6" t="str">
        <f t="shared" ca="1" si="192"/>
        <v>n/a</v>
      </c>
      <c r="I67" s="6" t="str">
        <f t="shared" ca="1" si="192"/>
        <v>n/a</v>
      </c>
      <c r="J67" s="6" t="str">
        <f t="shared" ca="1" si="192"/>
        <v>n/a</v>
      </c>
      <c r="K67" s="6" t="str">
        <f t="shared" ca="1" si="192"/>
        <v>n/a</v>
      </c>
      <c r="L67" s="6" t="str">
        <f t="shared" ca="1" si="192"/>
        <v>n/a</v>
      </c>
      <c r="M67" s="6" t="str">
        <f t="shared" ca="1" si="192"/>
        <v>n/a</v>
      </c>
      <c r="N67" s="6" t="str">
        <f t="shared" ca="1" si="192"/>
        <v>n/a</v>
      </c>
      <c r="O67" s="6" t="str">
        <f t="shared" ca="1" si="192"/>
        <v>n/a</v>
      </c>
      <c r="P67" s="6" t="str">
        <f t="shared" ca="1" si="192"/>
        <v>n/a</v>
      </c>
      <c r="Q67" s="6" t="str">
        <f t="shared" ca="1" si="192"/>
        <v>n/a</v>
      </c>
      <c r="R67" s="6" t="str">
        <f t="shared" ca="1" si="192"/>
        <v>n/a</v>
      </c>
      <c r="S67" s="6" t="str">
        <f t="shared" ca="1" si="192"/>
        <v>n/a</v>
      </c>
      <c r="T67" s="6" t="str">
        <f t="shared" ca="1" si="192"/>
        <v>n/a</v>
      </c>
      <c r="U67" s="6" t="str">
        <f t="shared" ca="1" si="192"/>
        <v>n/a</v>
      </c>
      <c r="V67" s="6" t="str">
        <f t="shared" ca="1" si="192"/>
        <v>n/a</v>
      </c>
      <c r="W67" s="6" t="str">
        <f t="shared" ca="1" si="192"/>
        <v>n/a</v>
      </c>
      <c r="X67" s="6" t="str">
        <f t="shared" ca="1" si="192"/>
        <v>n/a</v>
      </c>
      <c r="Y67" s="6" t="str">
        <f t="shared" ca="1" si="192"/>
        <v>n/a</v>
      </c>
      <c r="Z67" s="6" t="str">
        <f t="shared" ca="1" si="192"/>
        <v>n/a</v>
      </c>
      <c r="AA67" s="6" t="str">
        <f t="shared" ca="1" si="192"/>
        <v>n/a</v>
      </c>
      <c r="AB67" s="6" t="str">
        <f t="shared" ca="1" si="192"/>
        <v>n/a</v>
      </c>
      <c r="AC67" s="6" t="str">
        <f t="shared" ca="1" si="192"/>
        <v>n/a</v>
      </c>
      <c r="AD67" s="6" t="str">
        <f t="shared" ca="1" si="192"/>
        <v>n/a</v>
      </c>
      <c r="AE67" s="6" t="str">
        <f t="shared" ca="1" si="192"/>
        <v>n/a</v>
      </c>
      <c r="AF67" s="6" t="str">
        <f t="shared" ca="1" si="192"/>
        <v>n/a</v>
      </c>
      <c r="AG67" s="6" t="str">
        <f t="shared" ca="1" si="192"/>
        <v>n/a</v>
      </c>
      <c r="AH67" s="6" t="str">
        <f t="shared" ca="1" si="192"/>
        <v>n/a</v>
      </c>
      <c r="AI67" s="6" t="str">
        <f t="shared" ca="1" si="192"/>
        <v>n/a</v>
      </c>
      <c r="AJ67" s="6" t="str">
        <f t="shared" ca="1" si="192"/>
        <v>n/a</v>
      </c>
      <c r="AK67" s="6" t="str">
        <f t="shared" ca="1" si="192"/>
        <v>n/a</v>
      </c>
      <c r="AL67" s="6" t="str">
        <f t="shared" ref="AL67:BQ67" ca="1" si="193">IF(ISTEXT(AI59), "n/a", AVERAGE(AI59:AL59))</f>
        <v>n/a</v>
      </c>
      <c r="AM67" s="6" t="str">
        <f t="shared" ca="1" si="193"/>
        <v>n/a</v>
      </c>
      <c r="AN67" s="6" t="str">
        <f t="shared" ca="1" si="193"/>
        <v>n/a</v>
      </c>
      <c r="AO67" s="6" t="str">
        <f t="shared" ca="1" si="193"/>
        <v>n/a</v>
      </c>
      <c r="AP67" s="6" t="str">
        <f t="shared" ca="1" si="193"/>
        <v>n/a</v>
      </c>
      <c r="AQ67" s="6" t="str">
        <f t="shared" ca="1" si="193"/>
        <v>n/a</v>
      </c>
      <c r="AR67" s="6" t="str">
        <f t="shared" ca="1" si="193"/>
        <v>n/a</v>
      </c>
      <c r="AS67" s="6" t="str">
        <f t="shared" ca="1" si="193"/>
        <v>n/a</v>
      </c>
      <c r="AT67" s="6" t="str">
        <f t="shared" ca="1" si="193"/>
        <v>n/a</v>
      </c>
      <c r="AU67" s="6" t="str">
        <f t="shared" ca="1" si="193"/>
        <v>n/a</v>
      </c>
      <c r="AV67" s="6" t="str">
        <f t="shared" ca="1" si="193"/>
        <v>n/a</v>
      </c>
      <c r="AW67" s="6" t="str">
        <f t="shared" ca="1" si="193"/>
        <v>n/a</v>
      </c>
      <c r="AX67" s="6" t="str">
        <f t="shared" ca="1" si="193"/>
        <v>n/a</v>
      </c>
      <c r="AY67" s="6" t="str">
        <f t="shared" ca="1" si="193"/>
        <v>n/a</v>
      </c>
      <c r="AZ67" s="6" t="str">
        <f t="shared" ca="1" si="193"/>
        <v>n/a</v>
      </c>
      <c r="BA67" s="6" t="str">
        <f t="shared" ca="1" si="193"/>
        <v>n/a</v>
      </c>
      <c r="BB67" s="6" t="str">
        <f t="shared" ca="1" si="193"/>
        <v>n/a</v>
      </c>
      <c r="BC67" s="6" t="str">
        <f t="shared" ca="1" si="193"/>
        <v>n/a</v>
      </c>
      <c r="BD67" s="6" t="str">
        <f t="shared" ca="1" si="193"/>
        <v>n/a</v>
      </c>
      <c r="BE67" s="6" t="str">
        <f t="shared" ca="1" si="193"/>
        <v>n/a</v>
      </c>
      <c r="BF67" s="6" t="str">
        <f t="shared" ca="1" si="193"/>
        <v>n/a</v>
      </c>
      <c r="BG67" s="6" t="str">
        <f t="shared" ca="1" si="193"/>
        <v>n/a</v>
      </c>
      <c r="BH67" s="6" t="str">
        <f t="shared" ca="1" si="193"/>
        <v>n/a</v>
      </c>
      <c r="BI67" s="6" t="str">
        <f t="shared" ca="1" si="193"/>
        <v>n/a</v>
      </c>
      <c r="BJ67" s="6" t="str">
        <f t="shared" ca="1" si="193"/>
        <v>n/a</v>
      </c>
      <c r="BK67" s="6" t="str">
        <f t="shared" ca="1" si="193"/>
        <v>n/a</v>
      </c>
      <c r="BL67" s="6" t="str">
        <f t="shared" ca="1" si="193"/>
        <v>n/a</v>
      </c>
      <c r="BM67" s="6" t="str">
        <f t="shared" ca="1" si="193"/>
        <v>n/a</v>
      </c>
      <c r="BN67" s="6" t="str">
        <f t="shared" ca="1" si="193"/>
        <v>n/a</v>
      </c>
      <c r="BO67" s="6" t="str">
        <f t="shared" ca="1" si="193"/>
        <v>n/a</v>
      </c>
      <c r="BP67" s="6" t="str">
        <f t="shared" ca="1" si="193"/>
        <v>n/a</v>
      </c>
      <c r="BQ67" s="6" t="str">
        <f t="shared" ca="1" si="193"/>
        <v>n/a</v>
      </c>
      <c r="BR67" s="6" t="str">
        <f t="shared" ref="BR67:CW67" ca="1" si="194">IF(ISTEXT(BO59), "n/a", AVERAGE(BO59:BR59))</f>
        <v>n/a</v>
      </c>
      <c r="BS67" s="6" t="str">
        <f t="shared" ca="1" si="194"/>
        <v>n/a</v>
      </c>
      <c r="BT67" s="6" t="str">
        <f t="shared" ca="1" si="194"/>
        <v>n/a</v>
      </c>
      <c r="BU67" s="6" t="str">
        <f t="shared" ca="1" si="194"/>
        <v>n/a</v>
      </c>
      <c r="BV67" s="6" t="str">
        <f t="shared" ca="1" si="194"/>
        <v>n/a</v>
      </c>
      <c r="BW67" s="6" t="str">
        <f t="shared" ca="1" si="194"/>
        <v>n/a</v>
      </c>
      <c r="BX67" s="6" t="str">
        <f t="shared" ca="1" si="194"/>
        <v>n/a</v>
      </c>
      <c r="BY67" s="6" t="str">
        <f t="shared" ca="1" si="194"/>
        <v>n/a</v>
      </c>
      <c r="BZ67" s="6" t="str">
        <f t="shared" ca="1" si="194"/>
        <v>n/a</v>
      </c>
      <c r="CA67" s="6" t="str">
        <f t="shared" ca="1" si="194"/>
        <v>n/a</v>
      </c>
      <c r="CB67" s="6" t="str">
        <f t="shared" ca="1" si="194"/>
        <v>n/a</v>
      </c>
      <c r="CC67" s="6" t="str">
        <f t="shared" ca="1" si="194"/>
        <v>n/a</v>
      </c>
      <c r="CD67" s="6" t="str">
        <f t="shared" ca="1" si="194"/>
        <v>n/a</v>
      </c>
      <c r="CE67" s="6" t="str">
        <f t="shared" ca="1" si="194"/>
        <v>n/a</v>
      </c>
      <c r="CF67" s="6" t="str">
        <f t="shared" ca="1" si="194"/>
        <v>n/a</v>
      </c>
      <c r="CG67" s="6" t="str">
        <f t="shared" ca="1" si="194"/>
        <v>n/a</v>
      </c>
      <c r="CH67" s="6" t="str">
        <f t="shared" ca="1" si="194"/>
        <v>n/a</v>
      </c>
      <c r="CI67" s="6" t="str">
        <f t="shared" ca="1" si="194"/>
        <v>n/a</v>
      </c>
      <c r="CJ67" s="6" t="str">
        <f t="shared" ca="1" si="194"/>
        <v>n/a</v>
      </c>
      <c r="CK67" s="6" t="str">
        <f t="shared" ca="1" si="194"/>
        <v>n/a</v>
      </c>
      <c r="CL67" s="6" t="str">
        <f t="shared" ca="1" si="194"/>
        <v>n/a</v>
      </c>
      <c r="CM67" s="6" t="str">
        <f t="shared" ca="1" si="194"/>
        <v>n/a</v>
      </c>
      <c r="CN67" s="6" t="str">
        <f t="shared" ca="1" si="194"/>
        <v>n/a</v>
      </c>
      <c r="CO67" s="6" t="str">
        <f t="shared" ca="1" si="194"/>
        <v>n/a</v>
      </c>
      <c r="CP67" s="6" t="str">
        <f t="shared" ca="1" si="194"/>
        <v>n/a</v>
      </c>
      <c r="CQ67" s="6" t="str">
        <f t="shared" ca="1" si="194"/>
        <v>n/a</v>
      </c>
      <c r="CR67" s="6" t="str">
        <f t="shared" ca="1" si="194"/>
        <v>n/a</v>
      </c>
      <c r="CS67" s="6" t="str">
        <f t="shared" ca="1" si="194"/>
        <v>n/a</v>
      </c>
      <c r="CT67" s="6" t="str">
        <f t="shared" ca="1" si="194"/>
        <v>n/a</v>
      </c>
      <c r="CU67" s="6" t="str">
        <f t="shared" ca="1" si="194"/>
        <v>n/a</v>
      </c>
      <c r="CV67" s="6" t="str">
        <f t="shared" ca="1" si="194"/>
        <v>n/a</v>
      </c>
      <c r="CW67" s="6" t="str">
        <f t="shared" ca="1" si="194"/>
        <v>n/a</v>
      </c>
      <c r="CX67" s="6" t="str">
        <f t="shared" ref="CX67:EC67" ca="1" si="195">IF(ISTEXT(CU59), "n/a", AVERAGE(CU59:CX59))</f>
        <v>n/a</v>
      </c>
      <c r="CY67" s="6" t="str">
        <f t="shared" ca="1" si="195"/>
        <v>n/a</v>
      </c>
      <c r="CZ67" s="6" t="str">
        <f t="shared" ca="1" si="195"/>
        <v>n/a</v>
      </c>
      <c r="DA67" s="6" t="str">
        <f t="shared" ca="1" si="195"/>
        <v>n/a</v>
      </c>
      <c r="DB67" s="6" t="str">
        <f t="shared" ca="1" si="195"/>
        <v>n/a</v>
      </c>
      <c r="DC67" s="6" t="str">
        <f t="shared" ca="1" si="195"/>
        <v>n/a</v>
      </c>
      <c r="DD67" s="6" t="str">
        <f t="shared" ca="1" si="195"/>
        <v>n/a</v>
      </c>
      <c r="DE67" s="6" t="str">
        <f t="shared" ca="1" si="195"/>
        <v>n/a</v>
      </c>
      <c r="DF67" s="6" t="str">
        <f t="shared" ca="1" si="195"/>
        <v>n/a</v>
      </c>
      <c r="DG67" s="6" t="str">
        <f t="shared" ca="1" si="195"/>
        <v>n/a</v>
      </c>
      <c r="DH67" s="6" t="str">
        <f t="shared" ca="1" si="195"/>
        <v>n/a</v>
      </c>
      <c r="DI67" s="6" t="str">
        <f t="shared" ca="1" si="195"/>
        <v>n/a</v>
      </c>
      <c r="DJ67" s="6" t="str">
        <f t="shared" ca="1" si="195"/>
        <v>n/a</v>
      </c>
      <c r="DK67" s="6" t="str">
        <f t="shared" ca="1" si="195"/>
        <v>n/a</v>
      </c>
      <c r="DL67" s="6" t="str">
        <f t="shared" ca="1" si="195"/>
        <v>n/a</v>
      </c>
      <c r="DM67" s="6" t="str">
        <f t="shared" ca="1" si="195"/>
        <v>n/a</v>
      </c>
      <c r="DN67" s="6" t="str">
        <f t="shared" ca="1" si="195"/>
        <v>n/a</v>
      </c>
      <c r="DO67" s="6" t="str">
        <f t="shared" ca="1" si="195"/>
        <v>n/a</v>
      </c>
      <c r="DP67" s="6" t="str">
        <f t="shared" ca="1" si="195"/>
        <v>n/a</v>
      </c>
      <c r="DQ67" s="6" t="str">
        <f t="shared" ca="1" si="195"/>
        <v>n/a</v>
      </c>
      <c r="DR67" s="6" t="str">
        <f t="shared" ca="1" si="195"/>
        <v>n/a</v>
      </c>
      <c r="DS67" s="6" t="str">
        <f t="shared" ca="1" si="195"/>
        <v>n/a</v>
      </c>
      <c r="DT67" s="6" t="str">
        <f t="shared" ca="1" si="195"/>
        <v>n/a</v>
      </c>
      <c r="DU67" s="6" t="str">
        <f t="shared" ca="1" si="195"/>
        <v>n/a</v>
      </c>
      <c r="DV67" s="6" t="str">
        <f t="shared" ca="1" si="195"/>
        <v>n/a</v>
      </c>
      <c r="DW67" s="6" t="str">
        <f t="shared" ca="1" si="195"/>
        <v>n/a</v>
      </c>
      <c r="DX67" s="6" t="str">
        <f t="shared" ca="1" si="195"/>
        <v>n/a</v>
      </c>
      <c r="DY67" s="6" t="str">
        <f t="shared" ca="1" si="195"/>
        <v>n/a</v>
      </c>
      <c r="DZ67" s="6" t="str">
        <f t="shared" ca="1" si="195"/>
        <v>n/a</v>
      </c>
      <c r="EA67" s="6" t="str">
        <f t="shared" ca="1" si="195"/>
        <v>n/a</v>
      </c>
      <c r="EB67" s="6" t="str">
        <f t="shared" ca="1" si="195"/>
        <v>n/a</v>
      </c>
      <c r="EC67" s="6" t="str">
        <f t="shared" ca="1" si="195"/>
        <v>n/a</v>
      </c>
      <c r="ED67" s="6" t="str">
        <f t="shared" ref="ED67:FI67" ca="1" si="196">IF(ISTEXT(EA59), "n/a", AVERAGE(EA59:ED59))</f>
        <v>n/a</v>
      </c>
      <c r="EE67" s="6" t="str">
        <f t="shared" ca="1" si="196"/>
        <v>n/a</v>
      </c>
      <c r="EF67" s="6" t="str">
        <f t="shared" ca="1" si="196"/>
        <v>n/a</v>
      </c>
      <c r="EG67" s="6" t="str">
        <f t="shared" ca="1" si="196"/>
        <v>n/a</v>
      </c>
      <c r="EH67" s="6" t="str">
        <f t="shared" ca="1" si="196"/>
        <v>n/a</v>
      </c>
      <c r="EI67" s="6" t="str">
        <f t="shared" ca="1" si="196"/>
        <v>n/a</v>
      </c>
      <c r="EJ67" s="6" t="str">
        <f t="shared" ca="1" si="196"/>
        <v>n/a</v>
      </c>
      <c r="EK67" s="6" t="str">
        <f t="shared" ca="1" si="196"/>
        <v>n/a</v>
      </c>
      <c r="EL67" s="6" t="str">
        <f t="shared" ca="1" si="196"/>
        <v>n/a</v>
      </c>
      <c r="EM67" s="6" t="str">
        <f t="shared" ca="1" si="196"/>
        <v>n/a</v>
      </c>
      <c r="EN67" s="6" t="str">
        <f t="shared" ca="1" si="196"/>
        <v>n/a</v>
      </c>
      <c r="EO67" s="6" t="str">
        <f t="shared" ca="1" si="196"/>
        <v>n/a</v>
      </c>
      <c r="EP67" s="6" t="str">
        <f t="shared" ca="1" si="196"/>
        <v>n/a</v>
      </c>
      <c r="EQ67" s="6" t="str">
        <f t="shared" ca="1" si="196"/>
        <v>n/a</v>
      </c>
      <c r="ER67" s="6" t="str">
        <f t="shared" ca="1" si="196"/>
        <v>n/a</v>
      </c>
      <c r="ES67" s="6" t="str">
        <f t="shared" ca="1" si="196"/>
        <v>n/a</v>
      </c>
      <c r="ET67" s="6" t="str">
        <f t="shared" ca="1" si="196"/>
        <v>n/a</v>
      </c>
      <c r="EU67" s="6" t="str">
        <f t="shared" ca="1" si="196"/>
        <v>n/a</v>
      </c>
      <c r="EV67" s="6" t="str">
        <f t="shared" ca="1" si="196"/>
        <v>n/a</v>
      </c>
      <c r="EW67" s="6" t="str">
        <f t="shared" ca="1" si="196"/>
        <v>n/a</v>
      </c>
      <c r="EX67" s="6" t="str">
        <f t="shared" ca="1" si="196"/>
        <v>n/a</v>
      </c>
      <c r="EY67" s="6" t="str">
        <f t="shared" ca="1" si="196"/>
        <v>n/a</v>
      </c>
      <c r="EZ67" s="6" t="str">
        <f t="shared" ca="1" si="196"/>
        <v>n/a</v>
      </c>
      <c r="FA67" s="6" t="str">
        <f t="shared" ca="1" si="196"/>
        <v>n/a</v>
      </c>
      <c r="FB67" s="6" t="str">
        <f t="shared" ca="1" si="196"/>
        <v>n/a</v>
      </c>
      <c r="FC67" s="6" t="str">
        <f t="shared" ca="1" si="196"/>
        <v>n/a</v>
      </c>
      <c r="FD67" s="6" t="str">
        <f t="shared" ca="1" si="196"/>
        <v>n/a</v>
      </c>
      <c r="FE67" s="6" t="str">
        <f t="shared" ca="1" si="196"/>
        <v>n/a</v>
      </c>
      <c r="FF67" s="6" t="str">
        <f t="shared" ca="1" si="196"/>
        <v>n/a</v>
      </c>
      <c r="FG67" s="6" t="str">
        <f t="shared" ca="1" si="196"/>
        <v>n/a</v>
      </c>
      <c r="FH67" s="6" t="str">
        <f t="shared" ca="1" si="196"/>
        <v>n/a</v>
      </c>
      <c r="FI67" s="6" t="str">
        <f t="shared" ca="1" si="196"/>
        <v>n/a</v>
      </c>
      <c r="FJ67" s="6" t="str">
        <f t="shared" ref="FJ67:FX67" ca="1" si="197">IF(ISTEXT(FG59), "n/a", AVERAGE(FG59:FJ59))</f>
        <v>n/a</v>
      </c>
      <c r="FK67" s="6" t="str">
        <f t="shared" ca="1" si="197"/>
        <v>n/a</v>
      </c>
      <c r="FL67" s="6" t="str">
        <f t="shared" ca="1" si="197"/>
        <v>n/a</v>
      </c>
      <c r="FM67" s="6" t="str">
        <f t="shared" ca="1" si="197"/>
        <v>n/a</v>
      </c>
      <c r="FN67" s="6" t="str">
        <f t="shared" ca="1" si="197"/>
        <v>n/a</v>
      </c>
      <c r="FO67" s="6" t="str">
        <f t="shared" ca="1" si="197"/>
        <v>n/a</v>
      </c>
      <c r="FP67" s="6" t="str">
        <f t="shared" ca="1" si="197"/>
        <v>n/a</v>
      </c>
      <c r="FQ67" s="6" t="str">
        <f t="shared" ca="1" si="197"/>
        <v>n/a</v>
      </c>
      <c r="FR67" s="6" t="str">
        <f t="shared" ca="1" si="197"/>
        <v>n/a</v>
      </c>
      <c r="FS67" s="6" t="str">
        <f t="shared" ca="1" si="197"/>
        <v>n/a</v>
      </c>
      <c r="FT67" s="6" t="str">
        <f t="shared" ca="1" si="197"/>
        <v>n/a</v>
      </c>
      <c r="FU67" s="6" t="str">
        <f t="shared" ca="1" si="197"/>
        <v>n/a</v>
      </c>
      <c r="FV67" s="6" t="str">
        <f t="shared" ca="1" si="197"/>
        <v>n/a</v>
      </c>
      <c r="FW67" s="6" t="str">
        <f t="shared" ca="1" si="197"/>
        <v>n/a</v>
      </c>
      <c r="FX67" s="6" t="str">
        <f t="shared" ca="1" si="197"/>
        <v>n/a</v>
      </c>
      <c r="FY67" s="6" t="str">
        <f t="shared" ref="FY67" ca="1" si="198">IF(ISTEXT(FV59), "n/a", AVERAGE(FV59:FY59))</f>
        <v>n/a</v>
      </c>
      <c r="FZ67" s="6" t="str">
        <f t="shared" ref="FZ67" ca="1" si="199">IF(ISTEXT(FW59), "n/a", AVERAGE(FW59:FZ59))</f>
        <v>n/a</v>
      </c>
      <c r="GA67" s="6" t="str">
        <f t="shared" ref="GA67" ca="1" si="200">IF(ISTEXT(FX59), "n/a", AVERAGE(FX59:GA59))</f>
        <v>n/a</v>
      </c>
      <c r="GB67" s="6" t="str">
        <f t="shared" ref="GB67" ca="1" si="201">IF(ISTEXT(FY59), "n/a", AVERAGE(FY59:GB59))</f>
        <v>n/a</v>
      </c>
      <c r="GC67" s="6" t="str">
        <f t="shared" ref="GC67" ca="1" si="202">IF(ISTEXT(FZ59), "n/a", AVERAGE(FZ59:GC59))</f>
        <v>n/a</v>
      </c>
      <c r="GD67" s="6" t="str">
        <f t="shared" ref="GD67" ca="1" si="203">IF(ISTEXT(GA59), "n/a", AVERAGE(GA59:GD59))</f>
        <v>n/a</v>
      </c>
      <c r="GE67" s="6" t="str">
        <f t="shared" ref="GE67" ca="1" si="204">IF(ISTEXT(GB59), "n/a", AVERAGE(GB59:GE59))</f>
        <v>n/a</v>
      </c>
      <c r="GF67" s="6" t="str">
        <f t="shared" ref="GF67" ca="1" si="205">IF(ISTEXT(GC59), "n/a", AVERAGE(GC59:GF59))</f>
        <v>n/a</v>
      </c>
      <c r="GG67" s="6" t="str">
        <f t="shared" ref="GG67" ca="1" si="206">IF(ISTEXT(GD59), "n/a", AVERAGE(GD59:GG59))</f>
        <v>n/a</v>
      </c>
      <c r="GH67" s="6" t="str">
        <f t="shared" ref="GH67" ca="1" si="207">IF(ISTEXT(GE59), "n/a", AVERAGE(GE59:GH59))</f>
        <v>n/a</v>
      </c>
      <c r="GI67" s="6" t="str">
        <f t="shared" ref="GI67" ca="1" si="208">IF(ISTEXT(GF59), "n/a", AVERAGE(GF59:GI59))</f>
        <v>n/a</v>
      </c>
      <c r="GJ67" s="6" t="str">
        <f t="shared" ref="GJ67" ca="1" si="209">IF(ISTEXT(GG59), "n/a", AVERAGE(GG59:GJ59))</f>
        <v>n/a</v>
      </c>
      <c r="GK67" s="6" t="str">
        <f t="shared" ref="GK67" ca="1" si="210">IF(ISTEXT(GH59), "n/a", AVERAGE(GH59:GK59))</f>
        <v>n/a</v>
      </c>
      <c r="GL67" s="6" t="str">
        <f t="shared" ref="GL67" ca="1" si="211">IF(ISTEXT(GI59), "n/a", AVERAGE(GI59:GL59))</f>
        <v>n/a</v>
      </c>
      <c r="GM67" s="6" t="str">
        <f t="shared" ref="GM67" ca="1" si="212">IF(ISTEXT(GJ59), "n/a", AVERAGE(GJ59:GM59))</f>
        <v>n/a</v>
      </c>
      <c r="GN67" s="6" t="str">
        <f t="shared" ref="GN67" ca="1" si="213">IF(ISTEXT(GK59), "n/a", AVERAGE(GK59:GN59))</f>
        <v>n/a</v>
      </c>
      <c r="GO67" s="6" t="str">
        <f t="shared" ref="GO67" ca="1" si="214">IF(ISTEXT(GL59), "n/a", AVERAGE(GL59:GO59))</f>
        <v>n/a</v>
      </c>
      <c r="GP67" s="6" t="str">
        <f t="shared" ref="GP67" ca="1" si="215">IF(ISTEXT(GM59), "n/a", AVERAGE(GM59:GP59))</f>
        <v>n/a</v>
      </c>
      <c r="GQ67" s="6">
        <f t="shared" ref="GQ67" ca="1" si="216">IF(ISTEXT(GN59), "n/a", AVERAGE(GN59:GQ59))</f>
        <v>0.84022208618050276</v>
      </c>
      <c r="GR67" s="6" t="str">
        <f t="shared" ref="GR67" ca="1" si="217">IF(ISTEXT(GO59), "n/a", AVERAGE(GO59:GR59))</f>
        <v>n/a</v>
      </c>
      <c r="GS67" s="6" t="str">
        <f t="shared" ref="GS67" ca="1" si="218">IF(ISTEXT(GP59), "n/a", AVERAGE(GP59:GS59))</f>
        <v>n/a</v>
      </c>
      <c r="GT67" s="6" t="str">
        <f t="shared" ref="GT67" ca="1" si="219">IF(ISTEXT(GQ59), "n/a", AVERAGE(GQ59:GT59))</f>
        <v>n/a</v>
      </c>
      <c r="GU67" s="6" t="str">
        <f t="shared" ref="GU67" ca="1" si="220">IF(ISTEXT(GR59), "n/a", AVERAGE(GR59:GU59))</f>
        <v>n/a</v>
      </c>
      <c r="GV67" s="6" t="str">
        <f t="shared" ref="GV67" ca="1" si="221">IF(ISTEXT(GS59), "n/a", AVERAGE(GS59:GV59))</f>
        <v>n/a</v>
      </c>
    </row>
    <row r="68" spans="1:204" s="6" customFormat="1" x14ac:dyDescent="0.25">
      <c r="A68" s="40" t="s">
        <v>249</v>
      </c>
      <c r="B68" s="6" t="s">
        <v>248</v>
      </c>
      <c r="C68" s="6" t="e">
        <f>IF(ISTEXT(#REF!), "n/a", AVERAGE(#REF!))</f>
        <v>#REF!</v>
      </c>
      <c r="D68" s="6" t="str">
        <f t="shared" ref="D68:F68" si="222">IF(ISTEXT(A63), "n/a", AVERAGE(A63:D63))</f>
        <v>n/a</v>
      </c>
      <c r="E68" s="6" t="str">
        <f t="shared" si="222"/>
        <v>n/a</v>
      </c>
      <c r="F68" s="6" t="str">
        <f t="shared" si="222"/>
        <v>n/a</v>
      </c>
      <c r="G68" s="6">
        <f>IF(ISTEXT(D63), "n/a", AVERAGE(D63:G63))</f>
        <v>0.71043114919252914</v>
      </c>
      <c r="H68" s="6">
        <f t="shared" ref="H68:BS68" si="223">IF(ISTEXT(E63), "n/a", AVERAGE(E63:H63))</f>
        <v>0.68299143141515395</v>
      </c>
      <c r="I68" s="6">
        <f t="shared" si="223"/>
        <v>0.66504005126671717</v>
      </c>
      <c r="J68" s="6">
        <f t="shared" si="223"/>
        <v>0.65277873687810917</v>
      </c>
      <c r="K68" s="6">
        <f t="shared" si="223"/>
        <v>0.64553633743625194</v>
      </c>
      <c r="L68" s="6">
        <f t="shared" si="223"/>
        <v>0.64720040401837586</v>
      </c>
      <c r="M68" s="6">
        <f t="shared" si="223"/>
        <v>0.65278365706655017</v>
      </c>
      <c r="N68" s="6">
        <f t="shared" si="223"/>
        <v>0.65921612707454247</v>
      </c>
      <c r="O68" s="6">
        <f t="shared" si="223"/>
        <v>0.6679287677039808</v>
      </c>
      <c r="P68" s="6">
        <f t="shared" si="223"/>
        <v>0.6858444544139084</v>
      </c>
      <c r="Q68" s="6">
        <f t="shared" si="223"/>
        <v>0.70587974009988796</v>
      </c>
      <c r="R68" s="6">
        <f t="shared" si="223"/>
        <v>0.72925370206792262</v>
      </c>
      <c r="S68" s="6">
        <f t="shared" si="223"/>
        <v>0.75260804305846607</v>
      </c>
      <c r="T68" s="6">
        <f t="shared" si="223"/>
        <v>0.77942622478354862</v>
      </c>
      <c r="U68" s="6">
        <f t="shared" si="223"/>
        <v>0.80485096977505377</v>
      </c>
      <c r="V68" s="6">
        <f t="shared" si="223"/>
        <v>0.82803897421734152</v>
      </c>
      <c r="W68" s="6">
        <f t="shared" si="223"/>
        <v>0.838650946022795</v>
      </c>
      <c r="X68" s="6">
        <f t="shared" si="223"/>
        <v>0.83202088228409044</v>
      </c>
      <c r="Y68" s="6">
        <f t="shared" si="223"/>
        <v>0.81587729836633205</v>
      </c>
      <c r="Z68" s="6">
        <f t="shared" si="223"/>
        <v>0.79267855136018239</v>
      </c>
      <c r="AA68" s="6">
        <f t="shared" si="223"/>
        <v>0.76727702051192681</v>
      </c>
      <c r="AB68" s="6">
        <f t="shared" si="223"/>
        <v>0.74057349104971548</v>
      </c>
      <c r="AC68" s="6">
        <f t="shared" si="223"/>
        <v>0.7169613084781058</v>
      </c>
      <c r="AD68" s="6">
        <f t="shared" si="223"/>
        <v>0.69663715083375033</v>
      </c>
      <c r="AE68" s="6">
        <f t="shared" si="223"/>
        <v>0.688449869035198</v>
      </c>
      <c r="AF68" s="6">
        <f t="shared" si="223"/>
        <v>0.68730983540806323</v>
      </c>
      <c r="AG68" s="6">
        <f t="shared" si="223"/>
        <v>0.69108516231399253</v>
      </c>
      <c r="AH68" s="6">
        <f t="shared" si="223"/>
        <v>0.69598711555908366</v>
      </c>
      <c r="AI68" s="6">
        <f t="shared" si="223"/>
        <v>0.69885862624171002</v>
      </c>
      <c r="AJ68" s="6">
        <f t="shared" si="223"/>
        <v>0.70788142879726346</v>
      </c>
      <c r="AK68" s="6">
        <f t="shared" si="223"/>
        <v>0.71271560343020335</v>
      </c>
      <c r="AL68" s="6">
        <f t="shared" si="223"/>
        <v>0.71528707566336713</v>
      </c>
      <c r="AM68" s="6">
        <f t="shared" si="223"/>
        <v>0.70936613234125845</v>
      </c>
      <c r="AN68" s="6">
        <f t="shared" si="223"/>
        <v>0.68623275885329749</v>
      </c>
      <c r="AO68" s="6">
        <f t="shared" si="223"/>
        <v>0.65916965333071054</v>
      </c>
      <c r="AP68" s="6">
        <f t="shared" si="223"/>
        <v>0.6255791152449599</v>
      </c>
      <c r="AQ68" s="6">
        <f t="shared" si="223"/>
        <v>0.58435054962024591</v>
      </c>
      <c r="AR68" s="6">
        <f t="shared" si="223"/>
        <v>0.53520489639067093</v>
      </c>
      <c r="AS68" s="6">
        <f t="shared" si="223"/>
        <v>0.49129592164672109</v>
      </c>
      <c r="AT68" s="6">
        <f t="shared" si="223"/>
        <v>0.45620398251702032</v>
      </c>
      <c r="AU68" s="6">
        <f t="shared" si="223"/>
        <v>0.4403925977131114</v>
      </c>
      <c r="AV68" s="6">
        <f t="shared" si="223"/>
        <v>0.45792725028984349</v>
      </c>
      <c r="AW68" s="6">
        <f t="shared" si="223"/>
        <v>0.48804521998537664</v>
      </c>
      <c r="AX68" s="6">
        <f t="shared" si="223"/>
        <v>0.52557269634437742</v>
      </c>
      <c r="AY68" s="6">
        <f t="shared" si="223"/>
        <v>0.58241325540348732</v>
      </c>
      <c r="AZ68" s="6">
        <f t="shared" si="223"/>
        <v>0.63070973407802755</v>
      </c>
      <c r="BA68" s="6">
        <f t="shared" si="223"/>
        <v>0.67321430273423233</v>
      </c>
      <c r="BB68" s="6">
        <f t="shared" si="223"/>
        <v>0.71270691639397454</v>
      </c>
      <c r="BC68" s="6">
        <f t="shared" si="223"/>
        <v>0.72194704025601197</v>
      </c>
      <c r="BD68" s="6">
        <f t="shared" si="223"/>
        <v>0.7221486964302386</v>
      </c>
      <c r="BE68" s="6">
        <f t="shared" si="223"/>
        <v>0.71712878316162854</v>
      </c>
      <c r="BF68" s="6">
        <f t="shared" si="223"/>
        <v>0.710469467796917</v>
      </c>
      <c r="BG68" s="6">
        <f t="shared" si="223"/>
        <v>0.70841336173488723</v>
      </c>
      <c r="BH68" s="6">
        <f t="shared" si="223"/>
        <v>0.71509189800437745</v>
      </c>
      <c r="BI68" s="6">
        <f t="shared" si="223"/>
        <v>0.72658835599327887</v>
      </c>
      <c r="BJ68" s="6">
        <f t="shared" si="223"/>
        <v>0.73910139617554904</v>
      </c>
      <c r="BK68" s="6">
        <f t="shared" si="223"/>
        <v>0.75811218197618868</v>
      </c>
      <c r="BL68" s="6">
        <f t="shared" si="223"/>
        <v>0.77232759733562717</v>
      </c>
      <c r="BM68" s="6">
        <f t="shared" si="223"/>
        <v>0.78425731389469777</v>
      </c>
      <c r="BN68" s="6">
        <f t="shared" si="223"/>
        <v>0.79382287229568194</v>
      </c>
      <c r="BO68" s="6">
        <f t="shared" si="223"/>
        <v>0.79224722463245312</v>
      </c>
      <c r="BP68" s="6">
        <f t="shared" si="223"/>
        <v>0.78465568137293729</v>
      </c>
      <c r="BQ68" s="6">
        <f t="shared" si="223"/>
        <v>0.77534618676939993</v>
      </c>
      <c r="BR68" s="6">
        <f t="shared" si="223"/>
        <v>0.76543168320381882</v>
      </c>
      <c r="BS68" s="6">
        <f t="shared" si="223"/>
        <v>0.75594009446848331</v>
      </c>
      <c r="BT68" s="6">
        <f t="shared" ref="BT68:EE68" si="224">IF(ISTEXT(BQ63), "n/a", AVERAGE(BQ63:BT63))</f>
        <v>0.74806464313098064</v>
      </c>
      <c r="BU68" s="6">
        <f t="shared" si="224"/>
        <v>0.73751214666971965</v>
      </c>
      <c r="BV68" s="6">
        <f t="shared" si="224"/>
        <v>0.72359935504251027</v>
      </c>
      <c r="BW68" s="6">
        <f t="shared" si="224"/>
        <v>0.71242988625690351</v>
      </c>
      <c r="BX68" s="6">
        <f t="shared" si="224"/>
        <v>0.70009538145346606</v>
      </c>
      <c r="BY68" s="6">
        <f t="shared" si="224"/>
        <v>0.68654392501457029</v>
      </c>
      <c r="BZ68" s="6">
        <f t="shared" si="224"/>
        <v>0.6732540066398871</v>
      </c>
      <c r="CA68" s="6">
        <f t="shared" si="224"/>
        <v>0.66140371131431963</v>
      </c>
      <c r="CB68" s="6">
        <f t="shared" si="224"/>
        <v>0.65042463926433358</v>
      </c>
      <c r="CC68" s="6">
        <f t="shared" si="224"/>
        <v>0.6420003602541785</v>
      </c>
      <c r="CD68" s="6">
        <f t="shared" si="224"/>
        <v>0.63443948760291469</v>
      </c>
      <c r="CE68" s="6">
        <f t="shared" si="224"/>
        <v>0.62553327775273404</v>
      </c>
      <c r="CF68" s="6">
        <f t="shared" si="224"/>
        <v>0.6162861452171019</v>
      </c>
      <c r="CG68" s="6">
        <f t="shared" si="224"/>
        <v>0.60474996490584687</v>
      </c>
      <c r="CH68" s="6">
        <f t="shared" si="224"/>
        <v>0.59212291455649702</v>
      </c>
      <c r="CI68" s="6">
        <f t="shared" si="224"/>
        <v>0.58072794470139388</v>
      </c>
      <c r="CJ68" s="6">
        <f t="shared" si="224"/>
        <v>0.56895980747993158</v>
      </c>
      <c r="CK68" s="6">
        <f t="shared" si="224"/>
        <v>0.55718423165178343</v>
      </c>
      <c r="CL68" s="6">
        <f t="shared" si="224"/>
        <v>0.54613638528643627</v>
      </c>
      <c r="CM68" s="6">
        <f t="shared" si="224"/>
        <v>0.53456726568234325</v>
      </c>
      <c r="CN68" s="6">
        <f t="shared" si="224"/>
        <v>0.52571071347077958</v>
      </c>
      <c r="CO68" s="6">
        <f t="shared" si="224"/>
        <v>0.51936367297333841</v>
      </c>
      <c r="CP68" s="6">
        <f t="shared" si="224"/>
        <v>0.51650557569797129</v>
      </c>
      <c r="CQ68" s="6">
        <f t="shared" si="224"/>
        <v>0.51610362497166173</v>
      </c>
      <c r="CR68" s="6">
        <f t="shared" si="224"/>
        <v>0.51647254464882608</v>
      </c>
      <c r="CS68" s="6">
        <f t="shared" si="224"/>
        <v>0.51885616496916798</v>
      </c>
      <c r="CT68" s="6">
        <f t="shared" si="224"/>
        <v>0.52126003689235589</v>
      </c>
      <c r="CU68" s="6">
        <f t="shared" si="224"/>
        <v>0.52328059644219727</v>
      </c>
      <c r="CV68" s="6">
        <f t="shared" si="224"/>
        <v>0.52332497510817366</v>
      </c>
      <c r="CW68" s="6">
        <f t="shared" si="224"/>
        <v>0.52296986332810635</v>
      </c>
      <c r="CX68" s="6">
        <f t="shared" si="224"/>
        <v>0.52445995880272411</v>
      </c>
      <c r="CY68" s="6">
        <f t="shared" si="224"/>
        <v>0.52436135018513896</v>
      </c>
      <c r="CZ68" s="6">
        <f t="shared" si="224"/>
        <v>0.52550117325993528</v>
      </c>
      <c r="DA68" s="6">
        <f t="shared" si="224"/>
        <v>0.52912052427841616</v>
      </c>
      <c r="DB68" s="6">
        <f t="shared" si="224"/>
        <v>0.53192880649363261</v>
      </c>
      <c r="DC68" s="6">
        <f t="shared" si="224"/>
        <v>0.53925485755242286</v>
      </c>
      <c r="DD68" s="6">
        <f t="shared" si="224"/>
        <v>0.55273081211951913</v>
      </c>
      <c r="DE68" s="6">
        <f t="shared" si="224"/>
        <v>0.56785833032485966</v>
      </c>
      <c r="DF68" s="6">
        <f t="shared" si="224"/>
        <v>0.5868224199946146</v>
      </c>
      <c r="DG68" s="6">
        <f t="shared" si="224"/>
        <v>0.61089337806654798</v>
      </c>
      <c r="DH68" s="6">
        <f t="shared" si="224"/>
        <v>0.63714817534327994</v>
      </c>
      <c r="DI68" s="6">
        <f t="shared" si="224"/>
        <v>0.66343804070234502</v>
      </c>
      <c r="DJ68" s="6">
        <f t="shared" si="224"/>
        <v>0.68701070678423426</v>
      </c>
      <c r="DK68" s="6">
        <f t="shared" si="224"/>
        <v>0.7054914322362964</v>
      </c>
      <c r="DL68" s="6">
        <f t="shared" si="224"/>
        <v>0.71712006665154138</v>
      </c>
      <c r="DM68" s="6">
        <f t="shared" si="224"/>
        <v>0.72880440095691734</v>
      </c>
      <c r="DN68" s="6">
        <f t="shared" si="224"/>
        <v>0.73885426074168303</v>
      </c>
      <c r="DO68" s="6">
        <f t="shared" si="224"/>
        <v>0.74463865790893968</v>
      </c>
      <c r="DP68" s="6">
        <f t="shared" si="224"/>
        <v>0.75298779718196129</v>
      </c>
      <c r="DQ68" s="6">
        <f t="shared" si="224"/>
        <v>0.75709001543058063</v>
      </c>
      <c r="DR68" s="6">
        <f t="shared" si="224"/>
        <v>0.7596550842552432</v>
      </c>
      <c r="DS68" s="6">
        <f t="shared" si="224"/>
        <v>0.76083189740348778</v>
      </c>
      <c r="DT68" s="6">
        <f t="shared" si="224"/>
        <v>0.75617999378316791</v>
      </c>
      <c r="DU68" s="6">
        <f t="shared" si="224"/>
        <v>0.74486978342845944</v>
      </c>
      <c r="DV68" s="6">
        <f t="shared" si="224"/>
        <v>0.72770305373787625</v>
      </c>
      <c r="DW68" s="6">
        <f t="shared" si="224"/>
        <v>0.70261460929568265</v>
      </c>
      <c r="DX68" s="6">
        <f t="shared" si="224"/>
        <v>0.67246546336895563</v>
      </c>
      <c r="DY68" s="6">
        <f t="shared" si="224"/>
        <v>0.64213728380869028</v>
      </c>
      <c r="DZ68" s="6">
        <f t="shared" si="224"/>
        <v>0.61098194740813772</v>
      </c>
      <c r="EA68" s="6">
        <f t="shared" si="224"/>
        <v>0.58280821337184163</v>
      </c>
      <c r="EB68" s="6">
        <f t="shared" si="224"/>
        <v>0.55723508224784024</v>
      </c>
      <c r="EC68" s="6">
        <f t="shared" si="224"/>
        <v>0.53418154352871405</v>
      </c>
      <c r="ED68" s="6">
        <f t="shared" si="224"/>
        <v>0.51509548595184906</v>
      </c>
      <c r="EE68" s="6">
        <f t="shared" si="224"/>
        <v>0.50525889517309497</v>
      </c>
      <c r="EF68" s="6">
        <f t="shared" ref="EF68:FX68" si="225">IF(ISTEXT(EC63), "n/a", AVERAGE(EC63:EF63))</f>
        <v>0.49884003559209089</v>
      </c>
      <c r="EG68" s="6">
        <f t="shared" si="225"/>
        <v>0.49557195923994968</v>
      </c>
      <c r="EH68" s="6">
        <f t="shared" si="225"/>
        <v>0.4929217950022669</v>
      </c>
      <c r="EI68" s="6">
        <f t="shared" si="225"/>
        <v>0.48838122927002892</v>
      </c>
      <c r="EJ68" s="6">
        <f t="shared" si="225"/>
        <v>0.48883210622127304</v>
      </c>
      <c r="EK68" s="6">
        <f t="shared" si="225"/>
        <v>0.48952289009140387</v>
      </c>
      <c r="EL68" s="6">
        <f t="shared" si="225"/>
        <v>0.49109481511157854</v>
      </c>
      <c r="EM68" s="6">
        <f t="shared" si="225"/>
        <v>0.49020084649959117</v>
      </c>
      <c r="EN68" s="6">
        <f t="shared" si="225"/>
        <v>0.48119772202036293</v>
      </c>
      <c r="EO68" s="6">
        <f t="shared" si="225"/>
        <v>0.46870797708269907</v>
      </c>
      <c r="EP68" s="6">
        <f t="shared" si="225"/>
        <v>0.4541791752762136</v>
      </c>
      <c r="EQ68" s="6">
        <f t="shared" si="225"/>
        <v>0.4342755998476065</v>
      </c>
      <c r="ER68" s="6">
        <f t="shared" si="225"/>
        <v>0.41425323363449212</v>
      </c>
      <c r="ES68" s="6">
        <f t="shared" si="225"/>
        <v>0.39527933811507432</v>
      </c>
      <c r="ET68" s="6">
        <f t="shared" si="225"/>
        <v>0.37782886212070554</v>
      </c>
      <c r="EU68" s="6">
        <f t="shared" si="225"/>
        <v>0.36826239263701604</v>
      </c>
      <c r="EV68" s="6">
        <f t="shared" si="225"/>
        <v>0.36492831545816601</v>
      </c>
      <c r="EW68" s="6">
        <f t="shared" si="225"/>
        <v>0.36348845015656384</v>
      </c>
      <c r="EX68" s="6">
        <f t="shared" si="225"/>
        <v>0.36315661390790871</v>
      </c>
      <c r="EY68" s="6">
        <f t="shared" si="225"/>
        <v>0.36245872117222516</v>
      </c>
      <c r="EZ68" s="6">
        <f t="shared" si="225"/>
        <v>0.36168495915836463</v>
      </c>
      <c r="FA68" s="6">
        <f t="shared" si="225"/>
        <v>0.3588131008122793</v>
      </c>
      <c r="FB68" s="6">
        <f t="shared" si="225"/>
        <v>0.35362226290584114</v>
      </c>
      <c r="FC68" s="6">
        <f t="shared" si="225"/>
        <v>0.34163593630472122</v>
      </c>
      <c r="FD68" s="6">
        <f t="shared" si="225"/>
        <v>0.31694383616481336</v>
      </c>
      <c r="FE68" s="6">
        <f t="shared" si="225"/>
        <v>0.29054122346949318</v>
      </c>
      <c r="FF68" s="6">
        <f t="shared" si="225"/>
        <v>0.26285552898585551</v>
      </c>
      <c r="FG68" s="6">
        <f t="shared" si="225"/>
        <v>0.23632681607850414</v>
      </c>
      <c r="FH68" s="6">
        <f t="shared" si="225"/>
        <v>0.21998257362747226</v>
      </c>
      <c r="FI68" s="6">
        <f t="shared" si="225"/>
        <v>0.20837094931575961</v>
      </c>
      <c r="FJ68" s="6">
        <f t="shared" si="225"/>
        <v>0.20231821057052868</v>
      </c>
      <c r="FK68" s="6">
        <f t="shared" si="225"/>
        <v>0.20883311446668318</v>
      </c>
      <c r="FL68" s="6">
        <f t="shared" si="225"/>
        <v>0.21828246636031134</v>
      </c>
      <c r="FM68" s="6">
        <f t="shared" si="225"/>
        <v>0.22986910608093383</v>
      </c>
      <c r="FN68" s="6">
        <f t="shared" si="225"/>
        <v>0.2422178607036608</v>
      </c>
      <c r="FO68" s="6">
        <f t="shared" si="225"/>
        <v>0.24834519542643277</v>
      </c>
      <c r="FP68" s="6">
        <f t="shared" si="225"/>
        <v>0.25575162463357293</v>
      </c>
      <c r="FQ68" s="6">
        <f t="shared" si="225"/>
        <v>0.26225941568331812</v>
      </c>
      <c r="FR68" s="6">
        <f t="shared" si="225"/>
        <v>0.26838658216229905</v>
      </c>
      <c r="FS68" s="6">
        <f t="shared" si="225"/>
        <v>0.27557753424799802</v>
      </c>
      <c r="FT68" s="6">
        <f t="shared" si="225"/>
        <v>0.27924629960936959</v>
      </c>
      <c r="FU68" s="6">
        <f t="shared" si="225"/>
        <v>0.28222567657887365</v>
      </c>
      <c r="FV68" s="6">
        <f t="shared" si="225"/>
        <v>0.28389219346241379</v>
      </c>
      <c r="FW68" s="6">
        <f t="shared" si="225"/>
        <v>0.28304627555606215</v>
      </c>
      <c r="FX68" s="6">
        <f t="shared" si="225"/>
        <v>0.28395748795704001</v>
      </c>
      <c r="FY68" s="6">
        <f t="shared" ref="FY68" si="226">IF(ISTEXT(FV63), "n/a", AVERAGE(FV63:FY63))</f>
        <v>0.28482225165296343</v>
      </c>
      <c r="FZ68" s="6">
        <f t="shared" ref="FZ68" si="227">IF(ISTEXT(FW63), "n/a", AVERAGE(FW63:FZ63))</f>
        <v>0.2863337185588396</v>
      </c>
      <c r="GA68" s="6">
        <f t="shared" ref="GA68" si="228">IF(ISTEXT(FX63), "n/a", AVERAGE(FX63:GA63))</f>
        <v>0.29032798632764822</v>
      </c>
      <c r="GB68" s="6">
        <f t="shared" ref="GB68" si="229">IF(ISTEXT(FY63), "n/a", AVERAGE(FY63:GB63))</f>
        <v>0.29188367837345103</v>
      </c>
      <c r="GC68" s="6">
        <f t="shared" ref="GC68" si="230">IF(ISTEXT(FZ63), "n/a", AVERAGE(FZ63:GC63))</f>
        <v>0.29389901876355151</v>
      </c>
      <c r="GD68" s="6">
        <f t="shared" ref="GD68" si="231">IF(ISTEXT(GA63), "n/a", AVERAGE(GA63:GD63))</f>
        <v>0.2969293990803149</v>
      </c>
      <c r="GE68" s="6" t="str">
        <f t="shared" ref="GE68" si="232">IF(ISTEXT(GB63), "n/a", AVERAGE(GB63:GE63))</f>
        <v>n/a</v>
      </c>
      <c r="GF68" s="6" t="str">
        <f t="shared" ref="GF68" si="233">IF(ISTEXT(GC63), "n/a", AVERAGE(GC63:GF63))</f>
        <v>n/a</v>
      </c>
      <c r="GG68" s="6" t="str">
        <f t="shared" ref="GG68" si="234">IF(ISTEXT(GD63), "n/a", AVERAGE(GD63:GG63))</f>
        <v>n/a</v>
      </c>
      <c r="GH68" s="6" t="str">
        <f t="shared" ref="GH68" si="235">IF(ISTEXT(GE63), "n/a", AVERAGE(GE63:GH63))</f>
        <v>n/a</v>
      </c>
      <c r="GI68" s="6" t="str">
        <f t="shared" ref="GI68" si="236">IF(ISTEXT(GF63), "n/a", AVERAGE(GF63:GI63))</f>
        <v>n/a</v>
      </c>
      <c r="GJ68" s="6" t="str">
        <f t="shared" ref="GJ68" si="237">IF(ISTEXT(GG63), "n/a", AVERAGE(GG63:GJ63))</f>
        <v>n/a</v>
      </c>
      <c r="GK68" s="6" t="str">
        <f t="shared" ref="GK68" si="238">IF(ISTEXT(GH63), "n/a", AVERAGE(GH63:GK63))</f>
        <v>n/a</v>
      </c>
      <c r="GL68" s="6" t="str">
        <f t="shared" ref="GL68" si="239">IF(ISTEXT(GI63), "n/a", AVERAGE(GI63:GL63))</f>
        <v>n/a</v>
      </c>
      <c r="GM68" s="6" t="str">
        <f t="shared" ref="GM68" si="240">IF(ISTEXT(GJ63), "n/a", AVERAGE(GJ63:GM63))</f>
        <v>n/a</v>
      </c>
      <c r="GN68" s="6" t="str">
        <f t="shared" ref="GN68" si="241">IF(ISTEXT(GK63), "n/a", AVERAGE(GK63:GN63))</f>
        <v>n/a</v>
      </c>
      <c r="GO68" s="6" t="str">
        <f t="shared" ref="GO68" si="242">IF(ISTEXT(GL63), "n/a", AVERAGE(GL63:GO63))</f>
        <v>n/a</v>
      </c>
      <c r="GP68" s="6" t="str">
        <f t="shared" ref="GP68" si="243">IF(ISTEXT(GM63), "n/a", AVERAGE(GM63:GP63))</f>
        <v>n/a</v>
      </c>
      <c r="GQ68" s="6">
        <f t="shared" ref="GQ68" si="244">IF(ISTEXT(GN63), "n/a", AVERAGE(GN63:GQ63))</f>
        <v>0.33826562210416061</v>
      </c>
      <c r="GR68" s="6" t="str">
        <f t="shared" ref="GR68" si="245">IF(ISTEXT(GO63), "n/a", AVERAGE(GO63:GR63))</f>
        <v>n/a</v>
      </c>
      <c r="GS68" s="6" t="str">
        <f t="shared" ref="GS68" si="246">IF(ISTEXT(GP63), "n/a", AVERAGE(GP63:GS63))</f>
        <v>n/a</v>
      </c>
      <c r="GT68" s="6" t="str">
        <f t="shared" ref="GT68" si="247">IF(ISTEXT(GQ63), "n/a", AVERAGE(GQ63:GT63))</f>
        <v>n/a</v>
      </c>
      <c r="GU68" s="6" t="str">
        <f t="shared" ref="GU68" si="248">IF(ISTEXT(GR63), "n/a", AVERAGE(GR63:GU63))</f>
        <v>n/a</v>
      </c>
      <c r="GV68" s="6" t="str">
        <f t="shared" ref="GV68" si="249">IF(ISTEXT(GS63), "n/a", AVERAGE(GS63:GV63))</f>
        <v>n/a</v>
      </c>
    </row>
    <row r="69" spans="1:204" s="6" customFormat="1" x14ac:dyDescent="0.25">
      <c r="A69" s="41" t="s">
        <v>337</v>
      </c>
      <c r="B69" s="6" t="s">
        <v>338</v>
      </c>
      <c r="C69" s="6" t="str">
        <f>IFERROR(C67-C68, "n/a")</f>
        <v>n/a</v>
      </c>
      <c r="D69" s="6" t="str">
        <f t="shared" ref="D69:E69" si="250">IFERROR(D67-D68, "n/a")</f>
        <v>n/a</v>
      </c>
      <c r="E69" s="6" t="str">
        <f t="shared" si="250"/>
        <v>n/a</v>
      </c>
      <c r="F69" s="6" t="str">
        <f t="shared" ref="F69:AK69" ca="1" si="251">IFERROR(F67-F68, "n/a")</f>
        <v>n/a</v>
      </c>
      <c r="G69" s="6" t="str">
        <f t="shared" ca="1" si="251"/>
        <v>n/a</v>
      </c>
      <c r="H69" s="6" t="str">
        <f t="shared" ca="1" si="251"/>
        <v>n/a</v>
      </c>
      <c r="I69" s="6" t="str">
        <f t="shared" ca="1" si="251"/>
        <v>n/a</v>
      </c>
      <c r="J69" s="6" t="str">
        <f t="shared" ca="1" si="251"/>
        <v>n/a</v>
      </c>
      <c r="K69" s="6" t="str">
        <f t="shared" ca="1" si="251"/>
        <v>n/a</v>
      </c>
      <c r="L69" s="6" t="str">
        <f t="shared" ca="1" si="251"/>
        <v>n/a</v>
      </c>
      <c r="M69" s="6" t="str">
        <f t="shared" ca="1" si="251"/>
        <v>n/a</v>
      </c>
      <c r="N69" s="6" t="str">
        <f t="shared" ca="1" si="251"/>
        <v>n/a</v>
      </c>
      <c r="O69" s="6" t="str">
        <f t="shared" ca="1" si="251"/>
        <v>n/a</v>
      </c>
      <c r="P69" s="6" t="str">
        <f t="shared" ca="1" si="251"/>
        <v>n/a</v>
      </c>
      <c r="Q69" s="6" t="str">
        <f t="shared" ca="1" si="251"/>
        <v>n/a</v>
      </c>
      <c r="R69" s="6" t="str">
        <f t="shared" ca="1" si="251"/>
        <v>n/a</v>
      </c>
      <c r="S69" s="6" t="str">
        <f t="shared" ca="1" si="251"/>
        <v>n/a</v>
      </c>
      <c r="T69" s="6" t="str">
        <f t="shared" ca="1" si="251"/>
        <v>n/a</v>
      </c>
      <c r="U69" s="6" t="str">
        <f t="shared" ca="1" si="251"/>
        <v>n/a</v>
      </c>
      <c r="V69" s="6" t="str">
        <f t="shared" ca="1" si="251"/>
        <v>n/a</v>
      </c>
      <c r="W69" s="6" t="str">
        <f t="shared" ca="1" si="251"/>
        <v>n/a</v>
      </c>
      <c r="X69" s="6" t="str">
        <f t="shared" ca="1" si="251"/>
        <v>n/a</v>
      </c>
      <c r="Y69" s="6" t="str">
        <f t="shared" ca="1" si="251"/>
        <v>n/a</v>
      </c>
      <c r="Z69" s="6" t="str">
        <f t="shared" ca="1" si="251"/>
        <v>n/a</v>
      </c>
      <c r="AA69" s="6" t="str">
        <f t="shared" ca="1" si="251"/>
        <v>n/a</v>
      </c>
      <c r="AB69" s="6" t="str">
        <f t="shared" ca="1" si="251"/>
        <v>n/a</v>
      </c>
      <c r="AC69" s="6" t="str">
        <f t="shared" ca="1" si="251"/>
        <v>n/a</v>
      </c>
      <c r="AD69" s="6" t="str">
        <f t="shared" ca="1" si="251"/>
        <v>n/a</v>
      </c>
      <c r="AE69" s="6" t="str">
        <f t="shared" ca="1" si="251"/>
        <v>n/a</v>
      </c>
      <c r="AF69" s="6" t="str">
        <f t="shared" ca="1" si="251"/>
        <v>n/a</v>
      </c>
      <c r="AG69" s="6" t="str">
        <f t="shared" ca="1" si="251"/>
        <v>n/a</v>
      </c>
      <c r="AH69" s="6" t="str">
        <f t="shared" ca="1" si="251"/>
        <v>n/a</v>
      </c>
      <c r="AI69" s="6" t="str">
        <f t="shared" ca="1" si="251"/>
        <v>n/a</v>
      </c>
      <c r="AJ69" s="6" t="str">
        <f t="shared" ca="1" si="251"/>
        <v>n/a</v>
      </c>
      <c r="AK69" s="6" t="str">
        <f t="shared" ca="1" si="251"/>
        <v>n/a</v>
      </c>
      <c r="AL69" s="6" t="str">
        <f t="shared" ref="AL69:BQ69" ca="1" si="252">IFERROR(AL67-AL68, "n/a")</f>
        <v>n/a</v>
      </c>
      <c r="AM69" s="6" t="str">
        <f t="shared" ca="1" si="252"/>
        <v>n/a</v>
      </c>
      <c r="AN69" s="6" t="str">
        <f t="shared" ca="1" si="252"/>
        <v>n/a</v>
      </c>
      <c r="AO69" s="6" t="str">
        <f t="shared" ca="1" si="252"/>
        <v>n/a</v>
      </c>
      <c r="AP69" s="6" t="str">
        <f t="shared" ca="1" si="252"/>
        <v>n/a</v>
      </c>
      <c r="AQ69" s="6" t="str">
        <f t="shared" ca="1" si="252"/>
        <v>n/a</v>
      </c>
      <c r="AR69" s="6" t="str">
        <f t="shared" ca="1" si="252"/>
        <v>n/a</v>
      </c>
      <c r="AS69" s="6" t="str">
        <f t="shared" ca="1" si="252"/>
        <v>n/a</v>
      </c>
      <c r="AT69" s="6" t="str">
        <f t="shared" ca="1" si="252"/>
        <v>n/a</v>
      </c>
      <c r="AU69" s="6" t="str">
        <f t="shared" ca="1" si="252"/>
        <v>n/a</v>
      </c>
      <c r="AV69" s="6" t="str">
        <f t="shared" ca="1" si="252"/>
        <v>n/a</v>
      </c>
      <c r="AW69" s="6" t="str">
        <f t="shared" ca="1" si="252"/>
        <v>n/a</v>
      </c>
      <c r="AX69" s="6" t="str">
        <f t="shared" ca="1" si="252"/>
        <v>n/a</v>
      </c>
      <c r="AY69" s="6" t="str">
        <f t="shared" ca="1" si="252"/>
        <v>n/a</v>
      </c>
      <c r="AZ69" s="6" t="str">
        <f t="shared" ca="1" si="252"/>
        <v>n/a</v>
      </c>
      <c r="BA69" s="6" t="str">
        <f t="shared" ca="1" si="252"/>
        <v>n/a</v>
      </c>
      <c r="BB69" s="6" t="str">
        <f t="shared" ca="1" si="252"/>
        <v>n/a</v>
      </c>
      <c r="BC69" s="6" t="str">
        <f t="shared" ca="1" si="252"/>
        <v>n/a</v>
      </c>
      <c r="BD69" s="6" t="str">
        <f t="shared" ca="1" si="252"/>
        <v>n/a</v>
      </c>
      <c r="BE69" s="6" t="str">
        <f t="shared" ca="1" si="252"/>
        <v>n/a</v>
      </c>
      <c r="BF69" s="6" t="str">
        <f t="shared" ca="1" si="252"/>
        <v>n/a</v>
      </c>
      <c r="BG69" s="6" t="str">
        <f t="shared" ca="1" si="252"/>
        <v>n/a</v>
      </c>
      <c r="BH69" s="6" t="str">
        <f t="shared" ca="1" si="252"/>
        <v>n/a</v>
      </c>
      <c r="BI69" s="6" t="str">
        <f t="shared" ca="1" si="252"/>
        <v>n/a</v>
      </c>
      <c r="BJ69" s="6" t="str">
        <f t="shared" ca="1" si="252"/>
        <v>n/a</v>
      </c>
      <c r="BK69" s="6" t="str">
        <f t="shared" ca="1" si="252"/>
        <v>n/a</v>
      </c>
      <c r="BL69" s="6" t="str">
        <f t="shared" ca="1" si="252"/>
        <v>n/a</v>
      </c>
      <c r="BM69" s="6" t="str">
        <f t="shared" ca="1" si="252"/>
        <v>n/a</v>
      </c>
      <c r="BN69" s="6" t="str">
        <f t="shared" ca="1" si="252"/>
        <v>n/a</v>
      </c>
      <c r="BO69" s="6" t="str">
        <f t="shared" ca="1" si="252"/>
        <v>n/a</v>
      </c>
      <c r="BP69" s="6" t="str">
        <f t="shared" ca="1" si="252"/>
        <v>n/a</v>
      </c>
      <c r="BQ69" s="6" t="str">
        <f t="shared" ca="1" si="252"/>
        <v>n/a</v>
      </c>
      <c r="BR69" s="6" t="str">
        <f t="shared" ref="BR69:CW69" ca="1" si="253">IFERROR(BR67-BR68, "n/a")</f>
        <v>n/a</v>
      </c>
      <c r="BS69" s="6" t="str">
        <f t="shared" ca="1" si="253"/>
        <v>n/a</v>
      </c>
      <c r="BT69" s="6" t="str">
        <f t="shared" ca="1" si="253"/>
        <v>n/a</v>
      </c>
      <c r="BU69" s="6" t="str">
        <f t="shared" ca="1" si="253"/>
        <v>n/a</v>
      </c>
      <c r="BV69" s="6" t="str">
        <f t="shared" ca="1" si="253"/>
        <v>n/a</v>
      </c>
      <c r="BW69" s="6" t="str">
        <f t="shared" ca="1" si="253"/>
        <v>n/a</v>
      </c>
      <c r="BX69" s="6" t="str">
        <f t="shared" ca="1" si="253"/>
        <v>n/a</v>
      </c>
      <c r="BY69" s="6" t="str">
        <f t="shared" ca="1" si="253"/>
        <v>n/a</v>
      </c>
      <c r="BZ69" s="6" t="str">
        <f t="shared" ca="1" si="253"/>
        <v>n/a</v>
      </c>
      <c r="CA69" s="6" t="str">
        <f t="shared" ca="1" si="253"/>
        <v>n/a</v>
      </c>
      <c r="CB69" s="6" t="str">
        <f t="shared" ca="1" si="253"/>
        <v>n/a</v>
      </c>
      <c r="CC69" s="6" t="str">
        <f t="shared" ca="1" si="253"/>
        <v>n/a</v>
      </c>
      <c r="CD69" s="6" t="str">
        <f t="shared" ca="1" si="253"/>
        <v>n/a</v>
      </c>
      <c r="CE69" s="6" t="str">
        <f t="shared" ca="1" si="253"/>
        <v>n/a</v>
      </c>
      <c r="CF69" s="6" t="str">
        <f t="shared" ca="1" si="253"/>
        <v>n/a</v>
      </c>
      <c r="CG69" s="6" t="str">
        <f t="shared" ca="1" si="253"/>
        <v>n/a</v>
      </c>
      <c r="CH69" s="6" t="str">
        <f t="shared" ca="1" si="253"/>
        <v>n/a</v>
      </c>
      <c r="CI69" s="6" t="str">
        <f t="shared" ca="1" si="253"/>
        <v>n/a</v>
      </c>
      <c r="CJ69" s="6" t="str">
        <f t="shared" ca="1" si="253"/>
        <v>n/a</v>
      </c>
      <c r="CK69" s="6" t="str">
        <f t="shared" ca="1" si="253"/>
        <v>n/a</v>
      </c>
      <c r="CL69" s="6" t="str">
        <f t="shared" ca="1" si="253"/>
        <v>n/a</v>
      </c>
      <c r="CM69" s="6" t="str">
        <f t="shared" ca="1" si="253"/>
        <v>n/a</v>
      </c>
      <c r="CN69" s="6" t="str">
        <f t="shared" ca="1" si="253"/>
        <v>n/a</v>
      </c>
      <c r="CO69" s="6" t="str">
        <f t="shared" ca="1" si="253"/>
        <v>n/a</v>
      </c>
      <c r="CP69" s="6" t="str">
        <f t="shared" ca="1" si="253"/>
        <v>n/a</v>
      </c>
      <c r="CQ69" s="6" t="str">
        <f t="shared" ca="1" si="253"/>
        <v>n/a</v>
      </c>
      <c r="CR69" s="6" t="str">
        <f t="shared" ca="1" si="253"/>
        <v>n/a</v>
      </c>
      <c r="CS69" s="6" t="str">
        <f t="shared" ca="1" si="253"/>
        <v>n/a</v>
      </c>
      <c r="CT69" s="6" t="str">
        <f t="shared" ca="1" si="253"/>
        <v>n/a</v>
      </c>
      <c r="CU69" s="6" t="str">
        <f t="shared" ca="1" si="253"/>
        <v>n/a</v>
      </c>
      <c r="CV69" s="6" t="str">
        <f t="shared" ca="1" si="253"/>
        <v>n/a</v>
      </c>
      <c r="CW69" s="6" t="str">
        <f t="shared" ca="1" si="253"/>
        <v>n/a</v>
      </c>
      <c r="CX69" s="6" t="str">
        <f t="shared" ref="CX69:EC69" ca="1" si="254">IFERROR(CX67-CX68, "n/a")</f>
        <v>n/a</v>
      </c>
      <c r="CY69" s="6" t="str">
        <f t="shared" ca="1" si="254"/>
        <v>n/a</v>
      </c>
      <c r="CZ69" s="6" t="str">
        <f t="shared" ca="1" si="254"/>
        <v>n/a</v>
      </c>
      <c r="DA69" s="6" t="str">
        <f t="shared" ca="1" si="254"/>
        <v>n/a</v>
      </c>
      <c r="DB69" s="6" t="str">
        <f t="shared" ca="1" si="254"/>
        <v>n/a</v>
      </c>
      <c r="DC69" s="6" t="str">
        <f t="shared" ca="1" si="254"/>
        <v>n/a</v>
      </c>
      <c r="DD69" s="6" t="str">
        <f t="shared" ca="1" si="254"/>
        <v>n/a</v>
      </c>
      <c r="DE69" s="6" t="str">
        <f t="shared" ca="1" si="254"/>
        <v>n/a</v>
      </c>
      <c r="DF69" s="6" t="str">
        <f t="shared" ca="1" si="254"/>
        <v>n/a</v>
      </c>
      <c r="DG69" s="6" t="str">
        <f t="shared" ca="1" si="254"/>
        <v>n/a</v>
      </c>
      <c r="DH69" s="6" t="str">
        <f t="shared" ca="1" si="254"/>
        <v>n/a</v>
      </c>
      <c r="DI69" s="6" t="str">
        <f t="shared" ca="1" si="254"/>
        <v>n/a</v>
      </c>
      <c r="DJ69" s="6" t="str">
        <f t="shared" ca="1" si="254"/>
        <v>n/a</v>
      </c>
      <c r="DK69" s="6" t="str">
        <f t="shared" ca="1" si="254"/>
        <v>n/a</v>
      </c>
      <c r="DL69" s="6" t="str">
        <f t="shared" ca="1" si="254"/>
        <v>n/a</v>
      </c>
      <c r="DM69" s="6" t="str">
        <f t="shared" ca="1" si="254"/>
        <v>n/a</v>
      </c>
      <c r="DN69" s="6" t="str">
        <f t="shared" ca="1" si="254"/>
        <v>n/a</v>
      </c>
      <c r="DO69" s="6" t="str">
        <f t="shared" ca="1" si="254"/>
        <v>n/a</v>
      </c>
      <c r="DP69" s="6" t="str">
        <f t="shared" ca="1" si="254"/>
        <v>n/a</v>
      </c>
      <c r="DQ69" s="6" t="str">
        <f t="shared" ca="1" si="254"/>
        <v>n/a</v>
      </c>
      <c r="DR69" s="6" t="str">
        <f t="shared" ca="1" si="254"/>
        <v>n/a</v>
      </c>
      <c r="DS69" s="6" t="str">
        <f t="shared" ca="1" si="254"/>
        <v>n/a</v>
      </c>
      <c r="DT69" s="6" t="str">
        <f t="shared" ca="1" si="254"/>
        <v>n/a</v>
      </c>
      <c r="DU69" s="6" t="str">
        <f t="shared" ca="1" si="254"/>
        <v>n/a</v>
      </c>
      <c r="DV69" s="6" t="str">
        <f t="shared" ca="1" si="254"/>
        <v>n/a</v>
      </c>
      <c r="DW69" s="6" t="str">
        <f t="shared" ca="1" si="254"/>
        <v>n/a</v>
      </c>
      <c r="DX69" s="6" t="str">
        <f t="shared" ca="1" si="254"/>
        <v>n/a</v>
      </c>
      <c r="DY69" s="6" t="str">
        <f t="shared" ca="1" si="254"/>
        <v>n/a</v>
      </c>
      <c r="DZ69" s="6" t="str">
        <f t="shared" ca="1" si="254"/>
        <v>n/a</v>
      </c>
      <c r="EA69" s="6" t="str">
        <f t="shared" ca="1" si="254"/>
        <v>n/a</v>
      </c>
      <c r="EB69" s="6" t="str">
        <f t="shared" ca="1" si="254"/>
        <v>n/a</v>
      </c>
      <c r="EC69" s="6" t="str">
        <f t="shared" ca="1" si="254"/>
        <v>n/a</v>
      </c>
      <c r="ED69" s="6" t="str">
        <f t="shared" ref="ED69:FI69" ca="1" si="255">IFERROR(ED67-ED68, "n/a")</f>
        <v>n/a</v>
      </c>
      <c r="EE69" s="6" t="str">
        <f t="shared" ca="1" si="255"/>
        <v>n/a</v>
      </c>
      <c r="EF69" s="6" t="str">
        <f t="shared" ca="1" si="255"/>
        <v>n/a</v>
      </c>
      <c r="EG69" s="6" t="str">
        <f t="shared" ca="1" si="255"/>
        <v>n/a</v>
      </c>
      <c r="EH69" s="6" t="str">
        <f t="shared" ca="1" si="255"/>
        <v>n/a</v>
      </c>
      <c r="EI69" s="6" t="str">
        <f t="shared" ca="1" si="255"/>
        <v>n/a</v>
      </c>
      <c r="EJ69" s="6" t="str">
        <f t="shared" ca="1" si="255"/>
        <v>n/a</v>
      </c>
      <c r="EK69" s="6" t="str">
        <f t="shared" ca="1" si="255"/>
        <v>n/a</v>
      </c>
      <c r="EL69" s="6" t="str">
        <f t="shared" ca="1" si="255"/>
        <v>n/a</v>
      </c>
      <c r="EM69" s="6" t="str">
        <f t="shared" ca="1" si="255"/>
        <v>n/a</v>
      </c>
      <c r="EN69" s="6" t="str">
        <f t="shared" ca="1" si="255"/>
        <v>n/a</v>
      </c>
      <c r="EO69" s="6" t="str">
        <f t="shared" ca="1" si="255"/>
        <v>n/a</v>
      </c>
      <c r="EP69" s="6" t="str">
        <f t="shared" ca="1" si="255"/>
        <v>n/a</v>
      </c>
      <c r="EQ69" s="6" t="str">
        <f t="shared" ca="1" si="255"/>
        <v>n/a</v>
      </c>
      <c r="ER69" s="6" t="str">
        <f t="shared" ca="1" si="255"/>
        <v>n/a</v>
      </c>
      <c r="ES69" s="6" t="str">
        <f t="shared" ca="1" si="255"/>
        <v>n/a</v>
      </c>
      <c r="ET69" s="6" t="str">
        <f t="shared" ca="1" si="255"/>
        <v>n/a</v>
      </c>
      <c r="EU69" s="6" t="str">
        <f t="shared" ca="1" si="255"/>
        <v>n/a</v>
      </c>
      <c r="EV69" s="6" t="str">
        <f t="shared" ca="1" si="255"/>
        <v>n/a</v>
      </c>
      <c r="EW69" s="6" t="str">
        <f t="shared" ca="1" si="255"/>
        <v>n/a</v>
      </c>
      <c r="EX69" s="6" t="str">
        <f t="shared" ca="1" si="255"/>
        <v>n/a</v>
      </c>
      <c r="EY69" s="6" t="str">
        <f t="shared" ca="1" si="255"/>
        <v>n/a</v>
      </c>
      <c r="EZ69" s="6" t="str">
        <f t="shared" ca="1" si="255"/>
        <v>n/a</v>
      </c>
      <c r="FA69" s="6" t="str">
        <f t="shared" ca="1" si="255"/>
        <v>n/a</v>
      </c>
      <c r="FB69" s="6" t="str">
        <f t="shared" ca="1" si="255"/>
        <v>n/a</v>
      </c>
      <c r="FC69" s="6" t="str">
        <f t="shared" ca="1" si="255"/>
        <v>n/a</v>
      </c>
      <c r="FD69" s="6" t="str">
        <f t="shared" ca="1" si="255"/>
        <v>n/a</v>
      </c>
      <c r="FE69" s="6" t="str">
        <f t="shared" ca="1" si="255"/>
        <v>n/a</v>
      </c>
      <c r="FF69" s="6" t="str">
        <f t="shared" ca="1" si="255"/>
        <v>n/a</v>
      </c>
      <c r="FG69" s="6" t="str">
        <f t="shared" ca="1" si="255"/>
        <v>n/a</v>
      </c>
      <c r="FH69" s="6" t="str">
        <f t="shared" ca="1" si="255"/>
        <v>n/a</v>
      </c>
      <c r="FI69" s="6" t="str">
        <f t="shared" ca="1" si="255"/>
        <v>n/a</v>
      </c>
      <c r="FJ69" s="6" t="str">
        <f t="shared" ref="FJ69:FX69" ca="1" si="256">IFERROR(FJ67-FJ68, "n/a")</f>
        <v>n/a</v>
      </c>
      <c r="FK69" s="6" t="str">
        <f t="shared" ca="1" si="256"/>
        <v>n/a</v>
      </c>
      <c r="FL69" s="6" t="str">
        <f t="shared" ca="1" si="256"/>
        <v>n/a</v>
      </c>
      <c r="FM69" s="6" t="str">
        <f t="shared" ca="1" si="256"/>
        <v>n/a</v>
      </c>
      <c r="FN69" s="6" t="str">
        <f t="shared" ca="1" si="256"/>
        <v>n/a</v>
      </c>
      <c r="FO69" s="6" t="str">
        <f t="shared" ca="1" si="256"/>
        <v>n/a</v>
      </c>
      <c r="FP69" s="6" t="str">
        <f t="shared" ca="1" si="256"/>
        <v>n/a</v>
      </c>
      <c r="FQ69" s="6" t="str">
        <f t="shared" ca="1" si="256"/>
        <v>n/a</v>
      </c>
      <c r="FR69" s="6" t="str">
        <f t="shared" ca="1" si="256"/>
        <v>n/a</v>
      </c>
      <c r="FS69" s="6" t="str">
        <f t="shared" ca="1" si="256"/>
        <v>n/a</v>
      </c>
      <c r="FT69" s="6" t="str">
        <f t="shared" ca="1" si="256"/>
        <v>n/a</v>
      </c>
      <c r="FU69" s="6" t="str">
        <f t="shared" ca="1" si="256"/>
        <v>n/a</v>
      </c>
      <c r="FV69" s="6" t="str">
        <f t="shared" ca="1" si="256"/>
        <v>n/a</v>
      </c>
      <c r="FW69" s="6" t="str">
        <f t="shared" ca="1" si="256"/>
        <v>n/a</v>
      </c>
      <c r="FX69" s="6" t="str">
        <f t="shared" ca="1" si="256"/>
        <v>n/a</v>
      </c>
      <c r="FY69" s="6" t="str">
        <f t="shared" ref="FY69:GV69" ca="1" si="257">IFERROR(FY67-FY68, "n/a")</f>
        <v>n/a</v>
      </c>
      <c r="FZ69" s="6" t="str">
        <f t="shared" ca="1" si="257"/>
        <v>n/a</v>
      </c>
      <c r="GA69" s="6" t="str">
        <f t="shared" ca="1" si="257"/>
        <v>n/a</v>
      </c>
      <c r="GB69" s="6" t="str">
        <f t="shared" ca="1" si="257"/>
        <v>n/a</v>
      </c>
      <c r="GC69" s="6" t="str">
        <f t="shared" ca="1" si="257"/>
        <v>n/a</v>
      </c>
      <c r="GD69" s="6" t="str">
        <f t="shared" ca="1" si="257"/>
        <v>n/a</v>
      </c>
      <c r="GE69" s="6" t="str">
        <f t="shared" ca="1" si="257"/>
        <v>n/a</v>
      </c>
      <c r="GF69" s="6" t="str">
        <f t="shared" ca="1" si="257"/>
        <v>n/a</v>
      </c>
      <c r="GG69" s="6" t="str">
        <f t="shared" ca="1" si="257"/>
        <v>n/a</v>
      </c>
      <c r="GH69" s="6" t="str">
        <f t="shared" ca="1" si="257"/>
        <v>n/a</v>
      </c>
      <c r="GI69" s="6" t="str">
        <f t="shared" ca="1" si="257"/>
        <v>n/a</v>
      </c>
      <c r="GJ69" s="6" t="str">
        <f t="shared" ca="1" si="257"/>
        <v>n/a</v>
      </c>
      <c r="GK69" s="6" t="str">
        <f t="shared" ca="1" si="257"/>
        <v>n/a</v>
      </c>
      <c r="GL69" s="6" t="str">
        <f t="shared" ca="1" si="257"/>
        <v>n/a</v>
      </c>
      <c r="GM69" s="6" t="str">
        <f t="shared" ca="1" si="257"/>
        <v>n/a</v>
      </c>
      <c r="GN69" s="6" t="str">
        <f t="shared" ca="1" si="257"/>
        <v>n/a</v>
      </c>
      <c r="GO69" s="6" t="str">
        <f t="shared" ca="1" si="257"/>
        <v>n/a</v>
      </c>
      <c r="GP69" s="6" t="str">
        <f t="shared" ca="1" si="257"/>
        <v>n/a</v>
      </c>
      <c r="GQ69" s="6">
        <f t="shared" ca="1" si="257"/>
        <v>0.50195646407634209</v>
      </c>
      <c r="GR69" s="6" t="str">
        <f t="shared" ca="1" si="257"/>
        <v>n/a</v>
      </c>
      <c r="GS69" s="6" t="str">
        <f t="shared" ca="1" si="257"/>
        <v>n/a</v>
      </c>
      <c r="GT69" s="6" t="str">
        <f t="shared" ca="1" si="257"/>
        <v>n/a</v>
      </c>
      <c r="GU69" s="6" t="str">
        <f t="shared" ca="1" si="257"/>
        <v>n/a</v>
      </c>
      <c r="GV69" s="6" t="str">
        <f t="shared" ca="1" si="257"/>
        <v>n/a</v>
      </c>
    </row>
    <row r="70" spans="1:204" s="6" customFormat="1" x14ac:dyDescent="0.25">
      <c r="A70" s="41" t="s">
        <v>336</v>
      </c>
      <c r="B70" s="6" t="s">
        <v>339</v>
      </c>
      <c r="C70" s="6" t="str">
        <f t="shared" ref="C70:AH70" ca="1" si="258">IFERROR(C59-C64, "n/a")</f>
        <v>n/a</v>
      </c>
      <c r="D70" s="6" t="str">
        <f t="shared" ca="1" si="258"/>
        <v>n/a</v>
      </c>
      <c r="E70" s="6" t="str">
        <f t="shared" ca="1" si="258"/>
        <v>n/a</v>
      </c>
      <c r="F70" s="6" t="str">
        <f t="shared" ca="1" si="258"/>
        <v>n/a</v>
      </c>
      <c r="G70" s="6" t="str">
        <f t="shared" ca="1" si="258"/>
        <v>n/a</v>
      </c>
      <c r="H70" s="6" t="str">
        <f t="shared" ca="1" si="258"/>
        <v>n/a</v>
      </c>
      <c r="I70" s="6" t="str">
        <f t="shared" ca="1" si="258"/>
        <v>n/a</v>
      </c>
      <c r="J70" s="6" t="str">
        <f t="shared" ca="1" si="258"/>
        <v>n/a</v>
      </c>
      <c r="K70" s="6" t="str">
        <f t="shared" ca="1" si="258"/>
        <v>n/a</v>
      </c>
      <c r="L70" s="6" t="str">
        <f t="shared" ca="1" si="258"/>
        <v>n/a</v>
      </c>
      <c r="M70" s="6" t="str">
        <f t="shared" ca="1" si="258"/>
        <v>n/a</v>
      </c>
      <c r="N70" s="6" t="str">
        <f t="shared" ca="1" si="258"/>
        <v>n/a</v>
      </c>
      <c r="O70" s="6" t="str">
        <f t="shared" ca="1" si="258"/>
        <v>n/a</v>
      </c>
      <c r="P70" s="6" t="str">
        <f t="shared" ca="1" si="258"/>
        <v>n/a</v>
      </c>
      <c r="Q70" s="6" t="str">
        <f t="shared" ca="1" si="258"/>
        <v>n/a</v>
      </c>
      <c r="R70" s="6" t="str">
        <f t="shared" ca="1" si="258"/>
        <v>n/a</v>
      </c>
      <c r="S70" s="6" t="str">
        <f t="shared" ca="1" si="258"/>
        <v>n/a</v>
      </c>
      <c r="T70" s="6" t="str">
        <f t="shared" ca="1" si="258"/>
        <v>n/a</v>
      </c>
      <c r="U70" s="6" t="str">
        <f t="shared" ca="1" si="258"/>
        <v>n/a</v>
      </c>
      <c r="V70" s="6" t="str">
        <f t="shared" ca="1" si="258"/>
        <v>n/a</v>
      </c>
      <c r="W70" s="6" t="str">
        <f t="shared" ca="1" si="258"/>
        <v>n/a</v>
      </c>
      <c r="X70" s="6" t="str">
        <f t="shared" ca="1" si="258"/>
        <v>n/a</v>
      </c>
      <c r="Y70" s="6" t="str">
        <f t="shared" ca="1" si="258"/>
        <v>n/a</v>
      </c>
      <c r="Z70" s="6" t="str">
        <f t="shared" ca="1" si="258"/>
        <v>n/a</v>
      </c>
      <c r="AA70" s="6" t="str">
        <f t="shared" ca="1" si="258"/>
        <v>n/a</v>
      </c>
      <c r="AB70" s="6" t="str">
        <f t="shared" ca="1" si="258"/>
        <v>n/a</v>
      </c>
      <c r="AC70" s="6" t="str">
        <f t="shared" ca="1" si="258"/>
        <v>n/a</v>
      </c>
      <c r="AD70" s="6" t="str">
        <f t="shared" ca="1" si="258"/>
        <v>n/a</v>
      </c>
      <c r="AE70" s="6" t="str">
        <f t="shared" ca="1" si="258"/>
        <v>n/a</v>
      </c>
      <c r="AF70" s="6" t="str">
        <f t="shared" ca="1" si="258"/>
        <v>n/a</v>
      </c>
      <c r="AG70" s="6" t="str">
        <f t="shared" ca="1" si="258"/>
        <v>n/a</v>
      </c>
      <c r="AH70" s="6" t="str">
        <f t="shared" ca="1" si="258"/>
        <v>n/a</v>
      </c>
      <c r="AI70" s="6" t="str">
        <f t="shared" ref="AI70:BN70" ca="1" si="259">IFERROR(AI59-AI64, "n/a")</f>
        <v>n/a</v>
      </c>
      <c r="AJ70" s="6" t="str">
        <f t="shared" ca="1" si="259"/>
        <v>n/a</v>
      </c>
      <c r="AK70" s="6" t="str">
        <f t="shared" ca="1" si="259"/>
        <v>n/a</v>
      </c>
      <c r="AL70" s="6" t="str">
        <f t="shared" ca="1" si="259"/>
        <v>n/a</v>
      </c>
      <c r="AM70" s="6" t="str">
        <f t="shared" ca="1" si="259"/>
        <v>n/a</v>
      </c>
      <c r="AN70" s="6" t="str">
        <f t="shared" ca="1" si="259"/>
        <v>n/a</v>
      </c>
      <c r="AO70" s="6" t="str">
        <f t="shared" ca="1" si="259"/>
        <v>n/a</v>
      </c>
      <c r="AP70" s="6" t="str">
        <f t="shared" ca="1" si="259"/>
        <v>n/a</v>
      </c>
      <c r="AQ70" s="6" t="str">
        <f t="shared" ca="1" si="259"/>
        <v>n/a</v>
      </c>
      <c r="AR70" s="6" t="str">
        <f t="shared" ca="1" si="259"/>
        <v>n/a</v>
      </c>
      <c r="AS70" s="6" t="str">
        <f t="shared" ca="1" si="259"/>
        <v>n/a</v>
      </c>
      <c r="AT70" s="6" t="str">
        <f t="shared" ca="1" si="259"/>
        <v>n/a</v>
      </c>
      <c r="AU70" s="6" t="str">
        <f t="shared" ca="1" si="259"/>
        <v>n/a</v>
      </c>
      <c r="AV70" s="6" t="str">
        <f t="shared" ca="1" si="259"/>
        <v>n/a</v>
      </c>
      <c r="AW70" s="6" t="str">
        <f t="shared" ca="1" si="259"/>
        <v>n/a</v>
      </c>
      <c r="AX70" s="6" t="str">
        <f t="shared" ca="1" si="259"/>
        <v>n/a</v>
      </c>
      <c r="AY70" s="6" t="str">
        <f t="shared" ca="1" si="259"/>
        <v>n/a</v>
      </c>
      <c r="AZ70" s="6" t="str">
        <f t="shared" ca="1" si="259"/>
        <v>n/a</v>
      </c>
      <c r="BA70" s="6" t="str">
        <f t="shared" ca="1" si="259"/>
        <v>n/a</v>
      </c>
      <c r="BB70" s="6" t="str">
        <f t="shared" ca="1" si="259"/>
        <v>n/a</v>
      </c>
      <c r="BC70" s="6" t="str">
        <f t="shared" ca="1" si="259"/>
        <v>n/a</v>
      </c>
      <c r="BD70" s="6" t="str">
        <f t="shared" ca="1" si="259"/>
        <v>n/a</v>
      </c>
      <c r="BE70" s="6" t="str">
        <f t="shared" ca="1" si="259"/>
        <v>n/a</v>
      </c>
      <c r="BF70" s="6" t="str">
        <f t="shared" ca="1" si="259"/>
        <v>n/a</v>
      </c>
      <c r="BG70" s="6" t="str">
        <f t="shared" ca="1" si="259"/>
        <v>n/a</v>
      </c>
      <c r="BH70" s="6" t="str">
        <f t="shared" ca="1" si="259"/>
        <v>n/a</v>
      </c>
      <c r="BI70" s="6" t="str">
        <f t="shared" ca="1" si="259"/>
        <v>n/a</v>
      </c>
      <c r="BJ70" s="6" t="str">
        <f t="shared" ca="1" si="259"/>
        <v>n/a</v>
      </c>
      <c r="BK70" s="6" t="str">
        <f t="shared" ca="1" si="259"/>
        <v>n/a</v>
      </c>
      <c r="BL70" s="6" t="str">
        <f t="shared" ca="1" si="259"/>
        <v>n/a</v>
      </c>
      <c r="BM70" s="6" t="str">
        <f t="shared" ca="1" si="259"/>
        <v>n/a</v>
      </c>
      <c r="BN70" s="6" t="str">
        <f t="shared" ca="1" si="259"/>
        <v>n/a</v>
      </c>
      <c r="BO70" s="6" t="str">
        <f t="shared" ref="BO70:CT70" ca="1" si="260">IFERROR(BO59-BO64, "n/a")</f>
        <v>n/a</v>
      </c>
      <c r="BP70" s="6" t="str">
        <f t="shared" ca="1" si="260"/>
        <v>n/a</v>
      </c>
      <c r="BQ70" s="6" t="str">
        <f t="shared" ca="1" si="260"/>
        <v>n/a</v>
      </c>
      <c r="BR70" s="6" t="str">
        <f t="shared" ca="1" si="260"/>
        <v>n/a</v>
      </c>
      <c r="BS70" s="6" t="str">
        <f t="shared" ca="1" si="260"/>
        <v>n/a</v>
      </c>
      <c r="BT70" s="6" t="str">
        <f t="shared" ca="1" si="260"/>
        <v>n/a</v>
      </c>
      <c r="BU70" s="6" t="str">
        <f t="shared" ca="1" si="260"/>
        <v>n/a</v>
      </c>
      <c r="BV70" s="6" t="str">
        <f t="shared" ca="1" si="260"/>
        <v>n/a</v>
      </c>
      <c r="BW70" s="6" t="str">
        <f t="shared" ca="1" si="260"/>
        <v>n/a</v>
      </c>
      <c r="BX70" s="6" t="str">
        <f t="shared" ca="1" si="260"/>
        <v>n/a</v>
      </c>
      <c r="BY70" s="6" t="str">
        <f t="shared" ca="1" si="260"/>
        <v>n/a</v>
      </c>
      <c r="BZ70" s="6" t="str">
        <f t="shared" ca="1" si="260"/>
        <v>n/a</v>
      </c>
      <c r="CA70" s="6" t="str">
        <f t="shared" ca="1" si="260"/>
        <v>n/a</v>
      </c>
      <c r="CB70" s="6" t="str">
        <f t="shared" ca="1" si="260"/>
        <v>n/a</v>
      </c>
      <c r="CC70" s="6" t="str">
        <f t="shared" ca="1" si="260"/>
        <v>n/a</v>
      </c>
      <c r="CD70" s="6" t="str">
        <f t="shared" ca="1" si="260"/>
        <v>n/a</v>
      </c>
      <c r="CE70" s="6" t="str">
        <f t="shared" ca="1" si="260"/>
        <v>n/a</v>
      </c>
      <c r="CF70" s="6" t="str">
        <f t="shared" ca="1" si="260"/>
        <v>n/a</v>
      </c>
      <c r="CG70" s="6" t="str">
        <f t="shared" ca="1" si="260"/>
        <v>n/a</v>
      </c>
      <c r="CH70" s="6" t="str">
        <f t="shared" ca="1" si="260"/>
        <v>n/a</v>
      </c>
      <c r="CI70" s="6" t="str">
        <f t="shared" ca="1" si="260"/>
        <v>n/a</v>
      </c>
      <c r="CJ70" s="6" t="str">
        <f t="shared" ca="1" si="260"/>
        <v>n/a</v>
      </c>
      <c r="CK70" s="6" t="str">
        <f t="shared" ca="1" si="260"/>
        <v>n/a</v>
      </c>
      <c r="CL70" s="6" t="str">
        <f t="shared" ca="1" si="260"/>
        <v>n/a</v>
      </c>
      <c r="CM70" s="6" t="str">
        <f t="shared" ca="1" si="260"/>
        <v>n/a</v>
      </c>
      <c r="CN70" s="6" t="str">
        <f t="shared" ca="1" si="260"/>
        <v>n/a</v>
      </c>
      <c r="CO70" s="6" t="str">
        <f t="shared" ca="1" si="260"/>
        <v>n/a</v>
      </c>
      <c r="CP70" s="6" t="str">
        <f t="shared" ca="1" si="260"/>
        <v>n/a</v>
      </c>
      <c r="CQ70" s="6" t="str">
        <f t="shared" ca="1" si="260"/>
        <v>n/a</v>
      </c>
      <c r="CR70" s="6" t="str">
        <f t="shared" ca="1" si="260"/>
        <v>n/a</v>
      </c>
      <c r="CS70" s="6" t="str">
        <f t="shared" ca="1" si="260"/>
        <v>n/a</v>
      </c>
      <c r="CT70" s="6" t="str">
        <f t="shared" ca="1" si="260"/>
        <v>n/a</v>
      </c>
      <c r="CU70" s="6" t="str">
        <f t="shared" ref="CU70:DZ70" ca="1" si="261">IFERROR(CU59-CU64, "n/a")</f>
        <v>n/a</v>
      </c>
      <c r="CV70" s="6" t="str">
        <f t="shared" ca="1" si="261"/>
        <v>n/a</v>
      </c>
      <c r="CW70" s="6" t="str">
        <f t="shared" ca="1" si="261"/>
        <v>n/a</v>
      </c>
      <c r="CX70" s="6" t="str">
        <f t="shared" ca="1" si="261"/>
        <v>n/a</v>
      </c>
      <c r="CY70" s="6" t="str">
        <f t="shared" ca="1" si="261"/>
        <v>n/a</v>
      </c>
      <c r="CZ70" s="6" t="str">
        <f t="shared" ca="1" si="261"/>
        <v>n/a</v>
      </c>
      <c r="DA70" s="6" t="str">
        <f t="shared" ca="1" si="261"/>
        <v>n/a</v>
      </c>
      <c r="DB70" s="6" t="str">
        <f t="shared" ca="1" si="261"/>
        <v>n/a</v>
      </c>
      <c r="DC70" s="6" t="str">
        <f t="shared" ca="1" si="261"/>
        <v>n/a</v>
      </c>
      <c r="DD70" s="6" t="str">
        <f t="shared" ca="1" si="261"/>
        <v>n/a</v>
      </c>
      <c r="DE70" s="6" t="str">
        <f t="shared" ca="1" si="261"/>
        <v>n/a</v>
      </c>
      <c r="DF70" s="6" t="str">
        <f t="shared" ca="1" si="261"/>
        <v>n/a</v>
      </c>
      <c r="DG70" s="6" t="str">
        <f t="shared" ca="1" si="261"/>
        <v>n/a</v>
      </c>
      <c r="DH70" s="6" t="str">
        <f t="shared" ca="1" si="261"/>
        <v>n/a</v>
      </c>
      <c r="DI70" s="6" t="str">
        <f t="shared" ca="1" si="261"/>
        <v>n/a</v>
      </c>
      <c r="DJ70" s="6" t="str">
        <f t="shared" ca="1" si="261"/>
        <v>n/a</v>
      </c>
      <c r="DK70" s="6" t="str">
        <f t="shared" ca="1" si="261"/>
        <v>n/a</v>
      </c>
      <c r="DL70" s="6" t="str">
        <f t="shared" ca="1" si="261"/>
        <v>n/a</v>
      </c>
      <c r="DM70" s="6" t="str">
        <f t="shared" ca="1" si="261"/>
        <v>n/a</v>
      </c>
      <c r="DN70" s="6" t="str">
        <f t="shared" ca="1" si="261"/>
        <v>n/a</v>
      </c>
      <c r="DO70" s="6" t="str">
        <f t="shared" ca="1" si="261"/>
        <v>n/a</v>
      </c>
      <c r="DP70" s="6" t="str">
        <f t="shared" ca="1" si="261"/>
        <v>n/a</v>
      </c>
      <c r="DQ70" s="6" t="str">
        <f t="shared" ca="1" si="261"/>
        <v>n/a</v>
      </c>
      <c r="DR70" s="6" t="str">
        <f t="shared" ca="1" si="261"/>
        <v>n/a</v>
      </c>
      <c r="DS70" s="6" t="str">
        <f t="shared" ca="1" si="261"/>
        <v>n/a</v>
      </c>
      <c r="DT70" s="6" t="str">
        <f t="shared" ca="1" si="261"/>
        <v>n/a</v>
      </c>
      <c r="DU70" s="6" t="str">
        <f t="shared" ca="1" si="261"/>
        <v>n/a</v>
      </c>
      <c r="DV70" s="6" t="str">
        <f t="shared" ca="1" si="261"/>
        <v>n/a</v>
      </c>
      <c r="DW70" s="6" t="str">
        <f t="shared" ca="1" si="261"/>
        <v>n/a</v>
      </c>
      <c r="DX70" s="6" t="str">
        <f t="shared" ca="1" si="261"/>
        <v>n/a</v>
      </c>
      <c r="DY70" s="6" t="str">
        <f t="shared" ca="1" si="261"/>
        <v>n/a</v>
      </c>
      <c r="DZ70" s="6" t="str">
        <f t="shared" ca="1" si="261"/>
        <v>n/a</v>
      </c>
      <c r="EA70" s="6" t="str">
        <f t="shared" ref="EA70:FF70" ca="1" si="262">IFERROR(EA59-EA64, "n/a")</f>
        <v>n/a</v>
      </c>
      <c r="EB70" s="6" t="str">
        <f t="shared" ca="1" si="262"/>
        <v>n/a</v>
      </c>
      <c r="EC70" s="6" t="str">
        <f t="shared" ca="1" si="262"/>
        <v>n/a</v>
      </c>
      <c r="ED70" s="6" t="str">
        <f t="shared" ca="1" si="262"/>
        <v>n/a</v>
      </c>
      <c r="EE70" s="6" t="str">
        <f t="shared" ca="1" si="262"/>
        <v>n/a</v>
      </c>
      <c r="EF70" s="6" t="str">
        <f t="shared" ca="1" si="262"/>
        <v>n/a</v>
      </c>
      <c r="EG70" s="6" t="str">
        <f t="shared" ca="1" si="262"/>
        <v>n/a</v>
      </c>
      <c r="EH70" s="6" t="str">
        <f t="shared" ca="1" si="262"/>
        <v>n/a</v>
      </c>
      <c r="EI70" s="6" t="str">
        <f t="shared" ca="1" si="262"/>
        <v>n/a</v>
      </c>
      <c r="EJ70" s="6" t="str">
        <f t="shared" ca="1" si="262"/>
        <v>n/a</v>
      </c>
      <c r="EK70" s="6" t="str">
        <f t="shared" ca="1" si="262"/>
        <v>n/a</v>
      </c>
      <c r="EL70" s="6" t="str">
        <f t="shared" ca="1" si="262"/>
        <v>n/a</v>
      </c>
      <c r="EM70" s="6" t="str">
        <f t="shared" ca="1" si="262"/>
        <v>n/a</v>
      </c>
      <c r="EN70" s="6" t="str">
        <f t="shared" ca="1" si="262"/>
        <v>n/a</v>
      </c>
      <c r="EO70" s="6" t="str">
        <f t="shared" ca="1" si="262"/>
        <v>n/a</v>
      </c>
      <c r="EP70" s="6" t="str">
        <f t="shared" ca="1" si="262"/>
        <v>n/a</v>
      </c>
      <c r="EQ70" s="6" t="str">
        <f t="shared" ca="1" si="262"/>
        <v>n/a</v>
      </c>
      <c r="ER70" s="6" t="str">
        <f t="shared" ca="1" si="262"/>
        <v>n/a</v>
      </c>
      <c r="ES70" s="6" t="str">
        <f t="shared" ca="1" si="262"/>
        <v>n/a</v>
      </c>
      <c r="ET70" s="6" t="str">
        <f t="shared" ca="1" si="262"/>
        <v>n/a</v>
      </c>
      <c r="EU70" s="6" t="str">
        <f t="shared" ca="1" si="262"/>
        <v>n/a</v>
      </c>
      <c r="EV70" s="6" t="str">
        <f t="shared" ca="1" si="262"/>
        <v>n/a</v>
      </c>
      <c r="EW70" s="6" t="str">
        <f t="shared" ca="1" si="262"/>
        <v>n/a</v>
      </c>
      <c r="EX70" s="6" t="str">
        <f t="shared" ca="1" si="262"/>
        <v>n/a</v>
      </c>
      <c r="EY70" s="6" t="str">
        <f t="shared" ca="1" si="262"/>
        <v>n/a</v>
      </c>
      <c r="EZ70" s="6" t="str">
        <f t="shared" ca="1" si="262"/>
        <v>n/a</v>
      </c>
      <c r="FA70" s="6" t="str">
        <f t="shared" ca="1" si="262"/>
        <v>n/a</v>
      </c>
      <c r="FB70" s="6" t="str">
        <f t="shared" ca="1" si="262"/>
        <v>n/a</v>
      </c>
      <c r="FC70" s="6" t="str">
        <f t="shared" ca="1" si="262"/>
        <v>n/a</v>
      </c>
      <c r="FD70" s="6" t="str">
        <f t="shared" ca="1" si="262"/>
        <v>n/a</v>
      </c>
      <c r="FE70" s="6" t="str">
        <f t="shared" ca="1" si="262"/>
        <v>n/a</v>
      </c>
      <c r="FF70" s="6" t="str">
        <f t="shared" ca="1" si="262"/>
        <v>n/a</v>
      </c>
      <c r="FG70" s="6" t="str">
        <f t="shared" ref="FG70:FX70" ca="1" si="263">IFERROR(FG59-FG64, "n/a")</f>
        <v>n/a</v>
      </c>
      <c r="FH70" s="6" t="str">
        <f t="shared" ca="1" si="263"/>
        <v>n/a</v>
      </c>
      <c r="FI70" s="6" t="str">
        <f t="shared" ca="1" si="263"/>
        <v>n/a</v>
      </c>
      <c r="FJ70" s="6" t="str">
        <f t="shared" ca="1" si="263"/>
        <v>n/a</v>
      </c>
      <c r="FK70" s="6" t="str">
        <f t="shared" ca="1" si="263"/>
        <v>n/a</v>
      </c>
      <c r="FL70" s="6" t="str">
        <f t="shared" ca="1" si="263"/>
        <v>n/a</v>
      </c>
      <c r="FM70" s="6" t="str">
        <f t="shared" ca="1" si="263"/>
        <v>n/a</v>
      </c>
      <c r="FN70" s="6" t="str">
        <f t="shared" ca="1" si="263"/>
        <v>n/a</v>
      </c>
      <c r="FO70" s="6" t="str">
        <f t="shared" ca="1" si="263"/>
        <v>n/a</v>
      </c>
      <c r="FP70" s="6" t="str">
        <f t="shared" ca="1" si="263"/>
        <v>n/a</v>
      </c>
      <c r="FQ70" s="6" t="str">
        <f t="shared" ca="1" si="263"/>
        <v>n/a</v>
      </c>
      <c r="FR70" s="6" t="str">
        <f t="shared" ca="1" si="263"/>
        <v>n/a</v>
      </c>
      <c r="FS70" s="6" t="str">
        <f t="shared" ca="1" si="263"/>
        <v>n/a</v>
      </c>
      <c r="FT70" s="6" t="str">
        <f t="shared" ca="1" si="263"/>
        <v>n/a</v>
      </c>
      <c r="FU70" s="6" t="str">
        <f t="shared" ca="1" si="263"/>
        <v>n/a</v>
      </c>
      <c r="FV70" s="6" t="str">
        <f t="shared" ca="1" si="263"/>
        <v>n/a</v>
      </c>
      <c r="FW70" s="6" t="str">
        <f t="shared" ca="1" si="263"/>
        <v>n/a</v>
      </c>
      <c r="FX70" s="6" t="str">
        <f t="shared" ca="1" si="263"/>
        <v>n/a</v>
      </c>
      <c r="FY70" s="6" t="str">
        <f t="shared" ref="FY70:GV70" ca="1" si="264">IFERROR(FY59-FY64, "n/a")</f>
        <v>n/a</v>
      </c>
      <c r="FZ70" s="6" t="str">
        <f t="shared" ca="1" si="264"/>
        <v>n/a</v>
      </c>
      <c r="GA70" s="6" t="str">
        <f t="shared" ca="1" si="264"/>
        <v>n/a</v>
      </c>
      <c r="GB70" s="6" t="str">
        <f t="shared" ca="1" si="264"/>
        <v>n/a</v>
      </c>
      <c r="GC70" s="6" t="str">
        <f t="shared" ca="1" si="264"/>
        <v>n/a</v>
      </c>
      <c r="GD70" s="6" t="str">
        <f t="shared" ca="1" si="264"/>
        <v>n/a</v>
      </c>
      <c r="GE70" s="6" t="str">
        <f t="shared" ca="1" si="264"/>
        <v>n/a</v>
      </c>
      <c r="GF70" s="6" t="str">
        <f t="shared" ca="1" si="264"/>
        <v>n/a</v>
      </c>
      <c r="GG70" s="6" t="str">
        <f t="shared" ca="1" si="264"/>
        <v>n/a</v>
      </c>
      <c r="GH70" s="6" t="str">
        <f t="shared" ca="1" si="264"/>
        <v>n/a</v>
      </c>
      <c r="GI70" s="6" t="str">
        <f t="shared" ca="1" si="264"/>
        <v>n/a</v>
      </c>
      <c r="GJ70" s="6" t="str">
        <f t="shared" ca="1" si="264"/>
        <v>n/a</v>
      </c>
      <c r="GK70" s="6" t="str">
        <f t="shared" ca="1" si="264"/>
        <v>n/a</v>
      </c>
      <c r="GL70" s="6" t="str">
        <f t="shared" ca="1" si="264"/>
        <v>n/a</v>
      </c>
      <c r="GM70" s="6" t="str">
        <f t="shared" ca="1" si="264"/>
        <v>n/a</v>
      </c>
      <c r="GN70" s="6">
        <f t="shared" ca="1" si="264"/>
        <v>0.14214017498558529</v>
      </c>
      <c r="GO70" s="6" t="str">
        <f t="shared" ca="1" si="264"/>
        <v>n/a</v>
      </c>
      <c r="GP70" s="6" t="str">
        <f t="shared" ca="1" si="264"/>
        <v>n/a</v>
      </c>
      <c r="GQ70" s="6" t="str">
        <f t="shared" ca="1" si="264"/>
        <v>n/a</v>
      </c>
      <c r="GR70" s="6" t="str">
        <f t="shared" ca="1" si="264"/>
        <v>n/a</v>
      </c>
      <c r="GS70" s="6" t="str">
        <f t="shared" ca="1" si="264"/>
        <v>n/a</v>
      </c>
      <c r="GT70" s="6" t="str">
        <f t="shared" ca="1" si="264"/>
        <v>n/a</v>
      </c>
      <c r="GU70" s="6" t="str">
        <f t="shared" ca="1" si="264"/>
        <v>n/a</v>
      </c>
      <c r="GV70" s="6" t="str">
        <f t="shared" ca="1" si="264"/>
        <v>n/a</v>
      </c>
    </row>
    <row r="71" spans="1:204" s="8" customFormat="1" x14ac:dyDescent="0.25">
      <c r="A71" s="42"/>
    </row>
    <row r="72" spans="1:204" s="8" customFormat="1" x14ac:dyDescent="0.25">
      <c r="A72" s="42"/>
    </row>
    <row r="73" spans="1:204" s="8" customFormat="1" x14ac:dyDescent="0.25">
      <c r="A73" s="42"/>
      <c r="B73" s="46"/>
      <c r="CE73" s="14"/>
      <c r="CF73" s="14"/>
      <c r="CG73" s="14"/>
      <c r="CH73" s="14"/>
      <c r="CI73" s="14"/>
      <c r="CJ73" s="14"/>
      <c r="CK73" s="14"/>
      <c r="CL73" s="14"/>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row>
    <row r="74" spans="1:204" x14ac:dyDescent="0.25">
      <c r="A74" s="13" t="s">
        <v>217</v>
      </c>
    </row>
    <row r="75" spans="1:204" x14ac:dyDescent="0.25">
      <c r="B75" s="29" t="s">
        <v>216</v>
      </c>
      <c r="C75" s="29" t="s">
        <v>313</v>
      </c>
      <c r="D75" s="29" t="s">
        <v>313</v>
      </c>
      <c r="E75" s="29" t="s">
        <v>313</v>
      </c>
      <c r="F75" s="29" t="s">
        <v>313</v>
      </c>
      <c r="G75" s="29" t="s">
        <v>313</v>
      </c>
      <c r="H75" s="29" t="s">
        <v>313</v>
      </c>
      <c r="I75" s="29" t="s">
        <v>313</v>
      </c>
      <c r="J75" s="29" t="s">
        <v>313</v>
      </c>
      <c r="K75" s="29" t="s">
        <v>313</v>
      </c>
      <c r="L75" s="29" t="s">
        <v>313</v>
      </c>
      <c r="M75" s="29" t="s">
        <v>313</v>
      </c>
      <c r="N75" s="29" t="s">
        <v>313</v>
      </c>
      <c r="O75" s="29" t="s">
        <v>313</v>
      </c>
      <c r="P75" s="29" t="s">
        <v>313</v>
      </c>
      <c r="Q75" s="29" t="s">
        <v>313</v>
      </c>
      <c r="R75" s="29" t="s">
        <v>313</v>
      </c>
      <c r="S75" s="29" t="s">
        <v>313</v>
      </c>
      <c r="T75" s="29" t="s">
        <v>313</v>
      </c>
      <c r="U75" s="29" t="s">
        <v>313</v>
      </c>
      <c r="V75" s="29" t="s">
        <v>313</v>
      </c>
      <c r="W75" s="29" t="s">
        <v>313</v>
      </c>
      <c r="X75" s="29" t="s">
        <v>313</v>
      </c>
      <c r="Y75" s="29" t="s">
        <v>313</v>
      </c>
      <c r="Z75" s="29" t="s">
        <v>313</v>
      </c>
      <c r="AA75" s="29" t="s">
        <v>313</v>
      </c>
      <c r="AB75" s="29" t="s">
        <v>313</v>
      </c>
      <c r="AC75" s="29" t="s">
        <v>313</v>
      </c>
      <c r="AD75" s="29" t="s">
        <v>313</v>
      </c>
      <c r="AE75" s="29" t="s">
        <v>313</v>
      </c>
      <c r="AF75" s="29" t="s">
        <v>313</v>
      </c>
      <c r="AG75" s="29" t="s">
        <v>313</v>
      </c>
      <c r="AH75" s="29" t="s">
        <v>313</v>
      </c>
      <c r="AI75" s="29" t="s">
        <v>313</v>
      </c>
      <c r="AJ75" s="29" t="s">
        <v>313</v>
      </c>
      <c r="AK75" s="29" t="s">
        <v>313</v>
      </c>
      <c r="AL75" s="29" t="s">
        <v>313</v>
      </c>
      <c r="AM75" s="29" t="s">
        <v>313</v>
      </c>
      <c r="AN75" s="29" t="s">
        <v>313</v>
      </c>
      <c r="AO75" s="29" t="s">
        <v>313</v>
      </c>
      <c r="AP75" s="29" t="s">
        <v>313</v>
      </c>
      <c r="AQ75" s="29" t="s">
        <v>313</v>
      </c>
      <c r="AR75" s="29" t="s">
        <v>313</v>
      </c>
      <c r="AS75" s="29" t="s">
        <v>313</v>
      </c>
      <c r="AT75" s="29" t="s">
        <v>313</v>
      </c>
      <c r="AU75" s="29" t="s">
        <v>313</v>
      </c>
      <c r="AV75" s="29" t="s">
        <v>313</v>
      </c>
      <c r="AW75" s="29" t="s">
        <v>313</v>
      </c>
      <c r="AX75" s="29" t="s">
        <v>313</v>
      </c>
      <c r="AY75" s="29" t="s">
        <v>313</v>
      </c>
      <c r="AZ75" s="29" t="s">
        <v>313</v>
      </c>
      <c r="BA75" s="29" t="s">
        <v>313</v>
      </c>
      <c r="BB75" s="29" t="s">
        <v>313</v>
      </c>
      <c r="BC75" s="29" t="s">
        <v>313</v>
      </c>
      <c r="BD75" s="29" t="s">
        <v>313</v>
      </c>
      <c r="BE75" s="29" t="s">
        <v>313</v>
      </c>
      <c r="BF75" s="29" t="s">
        <v>313</v>
      </c>
      <c r="BG75" s="29" t="s">
        <v>313</v>
      </c>
      <c r="BH75" s="29" t="s">
        <v>313</v>
      </c>
      <c r="BI75" s="29" t="s">
        <v>313</v>
      </c>
      <c r="BJ75" s="29" t="s">
        <v>313</v>
      </c>
      <c r="BK75" s="29" t="s">
        <v>313</v>
      </c>
      <c r="BL75" s="29" t="s">
        <v>313</v>
      </c>
      <c r="BM75" s="29" t="s">
        <v>313</v>
      </c>
      <c r="BN75" s="29" t="s">
        <v>313</v>
      </c>
      <c r="BO75" s="29" t="s">
        <v>313</v>
      </c>
      <c r="BP75" s="29" t="s">
        <v>313</v>
      </c>
      <c r="BQ75" s="29" t="s">
        <v>313</v>
      </c>
      <c r="BR75" s="29" t="s">
        <v>313</v>
      </c>
      <c r="BS75" s="29" t="s">
        <v>313</v>
      </c>
      <c r="BT75" s="29" t="s">
        <v>313</v>
      </c>
      <c r="BU75" s="29" t="s">
        <v>313</v>
      </c>
      <c r="BV75" s="29" t="s">
        <v>313</v>
      </c>
      <c r="BW75" s="29" t="s">
        <v>313</v>
      </c>
      <c r="BX75" s="29" t="s">
        <v>313</v>
      </c>
      <c r="BY75" s="29" t="s">
        <v>313</v>
      </c>
      <c r="BZ75" s="29" t="s">
        <v>313</v>
      </c>
      <c r="CA75" s="29" t="s">
        <v>313</v>
      </c>
      <c r="CB75" s="29" t="s">
        <v>313</v>
      </c>
      <c r="CC75" s="29" t="s">
        <v>313</v>
      </c>
      <c r="CD75" s="29" t="s">
        <v>313</v>
      </c>
      <c r="CE75" s="29" t="s">
        <v>313</v>
      </c>
      <c r="CF75" s="29" t="s">
        <v>313</v>
      </c>
      <c r="CG75" s="29" t="s">
        <v>313</v>
      </c>
      <c r="CH75" s="29" t="s">
        <v>313</v>
      </c>
      <c r="CI75" s="29" t="s">
        <v>313</v>
      </c>
      <c r="CJ75" s="29" t="s">
        <v>313</v>
      </c>
      <c r="CK75" s="29" t="s">
        <v>313</v>
      </c>
      <c r="CL75" s="29" t="s">
        <v>313</v>
      </c>
      <c r="CM75" s="30">
        <v>1.8526963765439053</v>
      </c>
      <c r="CN75" s="30">
        <v>0.73217295952756656</v>
      </c>
      <c r="CO75" s="30">
        <v>1.3122732987367953</v>
      </c>
      <c r="CP75" s="30">
        <v>0.31697432568435657</v>
      </c>
      <c r="CQ75" s="30">
        <v>-0.53437705431064497</v>
      </c>
      <c r="CR75" s="30">
        <v>0.25167446552971012</v>
      </c>
      <c r="CS75" s="30">
        <v>0.1414069696272906</v>
      </c>
      <c r="CT75" s="30">
        <v>0.19417176176220932</v>
      </c>
      <c r="CU75" s="30">
        <v>-1.0999549756303293</v>
      </c>
      <c r="CV75" s="30">
        <v>0.23399858103789162</v>
      </c>
      <c r="CW75" s="30">
        <v>1.0406433576206802</v>
      </c>
      <c r="CX75" s="30">
        <v>-0.63542939318744818</v>
      </c>
      <c r="CY75" s="30">
        <v>6.0211182330406898E-3</v>
      </c>
      <c r="CZ75" s="30">
        <v>0.44193624265393416</v>
      </c>
      <c r="DA75" s="30">
        <v>-9.7762054147740807E-2</v>
      </c>
      <c r="DB75" s="30">
        <v>-0.86306171287877531</v>
      </c>
      <c r="DC75" s="30">
        <v>-4.7236301806352798E-2</v>
      </c>
      <c r="DD75" s="30">
        <v>1.0866855869284029</v>
      </c>
      <c r="DE75" s="30">
        <v>-0.19501271301428974</v>
      </c>
      <c r="DF75" s="30">
        <v>0.41143228438863733</v>
      </c>
      <c r="DG75" s="30">
        <v>-0.41259021917550576</v>
      </c>
      <c r="DH75" s="30">
        <v>7.3056521278751618E-2</v>
      </c>
      <c r="DI75" s="30">
        <v>-0.28684982955605881</v>
      </c>
      <c r="DJ75" s="30">
        <v>-0.39065614356984701</v>
      </c>
      <c r="DK75" s="30">
        <v>-1.0857860058285507</v>
      </c>
      <c r="DL75" s="30">
        <v>1.0132682342362223</v>
      </c>
      <c r="DM75" s="30">
        <v>0.1169709612607116</v>
      </c>
      <c r="DN75" s="30">
        <v>0.20119048994496519</v>
      </c>
      <c r="DO75" s="30">
        <v>-0.14287453687263607</v>
      </c>
      <c r="DP75" s="30">
        <v>0.17928889915535812</v>
      </c>
      <c r="DQ75" s="30">
        <v>0.63090222927032846</v>
      </c>
      <c r="DR75" s="30">
        <v>0.85857157689358654</v>
      </c>
      <c r="DS75" s="30">
        <v>-0.99026561063503937</v>
      </c>
      <c r="DT75" s="30">
        <v>0.61525105398558866</v>
      </c>
      <c r="DU75" s="30">
        <v>-0.2512173529204153</v>
      </c>
      <c r="DV75" s="30">
        <v>0.18986846900508431</v>
      </c>
      <c r="DW75" s="30">
        <v>1.0383893959011037</v>
      </c>
      <c r="DX75" s="30">
        <v>1.4588620036310977</v>
      </c>
      <c r="DY75" s="30">
        <v>0.92433092441289022</v>
      </c>
      <c r="DZ75" s="30">
        <v>2.1891926971535032</v>
      </c>
      <c r="EA75" s="30">
        <v>2.1969884369290664</v>
      </c>
      <c r="EB75" s="30">
        <v>2.260486613792029</v>
      </c>
      <c r="EC75" s="30">
        <v>1.844705642828381</v>
      </c>
      <c r="ED75" s="30">
        <v>1.5562280255545269</v>
      </c>
      <c r="EE75" s="30">
        <v>0.88116329945828076</v>
      </c>
      <c r="EF75" s="30">
        <v>2.2470660843262493</v>
      </c>
      <c r="EG75" s="30">
        <v>0.98550793971251505</v>
      </c>
      <c r="EH75" s="30">
        <v>1.0719272757908285</v>
      </c>
      <c r="EI75" s="30">
        <v>0.6301513990084604</v>
      </c>
      <c r="EJ75" s="30">
        <v>0.83111900547831896</v>
      </c>
      <c r="EK75" s="30">
        <v>0.41073075413275018</v>
      </c>
      <c r="EL75" s="30">
        <v>-0.21261408281080407</v>
      </c>
      <c r="EM75" s="30">
        <v>-7.6984456698715065E-2</v>
      </c>
      <c r="EN75" s="30">
        <v>-0.11818531794231185</v>
      </c>
      <c r="EO75" s="30">
        <v>0.34061074411568393</v>
      </c>
      <c r="EP75" s="30">
        <v>-0.5763035031798085</v>
      </c>
      <c r="EQ75" s="30">
        <v>0.22913236477092869</v>
      </c>
      <c r="ER75" s="30">
        <v>-0.14979168400019555</v>
      </c>
      <c r="ES75" s="30">
        <v>4.9782102791206054E-2</v>
      </c>
      <c r="ET75" s="30">
        <v>0.24863396894936418</v>
      </c>
      <c r="EU75" s="30">
        <v>-0.36750628200204644</v>
      </c>
      <c r="EV75" s="30">
        <v>0.38202282403848453</v>
      </c>
      <c r="EW75" s="30">
        <v>0.44239109102511393</v>
      </c>
      <c r="EX75" s="30">
        <v>0.37128461343583197</v>
      </c>
      <c r="EY75" s="30">
        <v>0.28344762634511333</v>
      </c>
      <c r="EZ75" s="30">
        <v>2.1707212994634175</v>
      </c>
      <c r="FA75" s="30">
        <v>1.78401507714846</v>
      </c>
      <c r="FB75" s="30">
        <v>0.84419655265365079</v>
      </c>
      <c r="FC75" s="30">
        <v>2.3069656330320263</v>
      </c>
      <c r="FD75" s="30">
        <v>4.0036315155094346</v>
      </c>
      <c r="FE75" s="30">
        <v>3.0443536636312944</v>
      </c>
      <c r="FF75" s="30">
        <v>2.0420192235483494</v>
      </c>
      <c r="FG75" s="30">
        <v>1.3106380394919896</v>
      </c>
      <c r="FH75" s="30">
        <v>1.3170722658770999</v>
      </c>
      <c r="FI75" s="30">
        <v>0.81184352445490893</v>
      </c>
      <c r="FJ75" s="30">
        <v>-0.12211072899222453</v>
      </c>
      <c r="FK75" s="30">
        <v>-1.8403753997960413</v>
      </c>
      <c r="FL75" s="30">
        <v>-0.51468259043431053</v>
      </c>
      <c r="FM75" s="30">
        <v>-1.134914619097789</v>
      </c>
      <c r="FN75" s="30">
        <v>-0.85769299263890342</v>
      </c>
      <c r="FO75" s="30">
        <v>-1.1798630284986382</v>
      </c>
      <c r="FP75" s="30">
        <v>-0.49693772974950889</v>
      </c>
      <c r="FQ75" s="30">
        <v>0.33571979483839554</v>
      </c>
      <c r="FR75" s="30">
        <v>-1.5281002384772739</v>
      </c>
      <c r="FS75" s="30">
        <v>-1.5617249583693196</v>
      </c>
      <c r="FT75" s="30">
        <v>-0.73324249200017932</v>
      </c>
      <c r="FU75" s="30">
        <v>-0.33619456077687837</v>
      </c>
      <c r="FV75" s="30">
        <v>-1.2145770829448956</v>
      </c>
      <c r="FW75" s="30">
        <v>-0.59545548286508665</v>
      </c>
      <c r="FX75" s="30">
        <v>-7.9655473488667305E-3</v>
      </c>
      <c r="FY75" s="30">
        <v>-7.9655473488667305E-3</v>
      </c>
      <c r="FZ75" s="30">
        <v>-7.9655473488667305E-3</v>
      </c>
      <c r="GA75" s="30">
        <v>-7.9655473488667305E-3</v>
      </c>
      <c r="GB75" s="30">
        <v>-7.9655473488667305E-3</v>
      </c>
      <c r="GC75" s="30">
        <v>-7.9655473488667305E-3</v>
      </c>
      <c r="GD75" s="30">
        <v>-7.9655473488667305E-3</v>
      </c>
      <c r="GE75" s="30">
        <v>-7.9655473488667305E-3</v>
      </c>
      <c r="GF75" s="30">
        <v>-7.9655473488667305E-3</v>
      </c>
      <c r="GG75" s="30">
        <v>-7.9655473488667305E-3</v>
      </c>
      <c r="GH75" s="30">
        <v>-7.9655473488667305E-3</v>
      </c>
      <c r="GI75" s="30">
        <v>-7.9655473488667305E-3</v>
      </c>
      <c r="GJ75" s="30">
        <v>-7.9655473488667305E-3</v>
      </c>
      <c r="GK75" s="30">
        <v>-7.9655473488667305E-3</v>
      </c>
      <c r="GL75" s="30">
        <v>-7.9655473488667305E-3</v>
      </c>
      <c r="GM75" s="30">
        <v>-7.9655473488667305E-3</v>
      </c>
      <c r="GN75" s="30">
        <v>-7.9655473488667305E-3</v>
      </c>
      <c r="GO75" s="30">
        <v>-7.9655473488667305E-3</v>
      </c>
      <c r="GP75" s="30">
        <v>-7.9655473488667305E-3</v>
      </c>
      <c r="GQ75" s="30">
        <v>-7.9655473488667305E-3</v>
      </c>
      <c r="GR75" s="30">
        <v>-7.9655473488667305E-3</v>
      </c>
      <c r="GS75" s="30">
        <v>-7.9655473488667305E-3</v>
      </c>
      <c r="GT75" s="30">
        <v>-7.9655473488667305E-3</v>
      </c>
      <c r="GU75" s="30">
        <v>-7.9655473488667305E-3</v>
      </c>
      <c r="GV75" s="30">
        <v>-7.9655473488667305E-3</v>
      </c>
    </row>
    <row r="76" spans="1:204" x14ac:dyDescent="0.25">
      <c r="B76" s="31" t="s">
        <v>218</v>
      </c>
      <c r="C76" t="s">
        <v>313</v>
      </c>
      <c r="D76" t="s">
        <v>313</v>
      </c>
      <c r="E76" t="s">
        <v>313</v>
      </c>
      <c r="F76" t="s">
        <v>313</v>
      </c>
      <c r="G76" t="s">
        <v>313</v>
      </c>
      <c r="H76" t="s">
        <v>313</v>
      </c>
      <c r="I76" t="s">
        <v>313</v>
      </c>
      <c r="J76" t="s">
        <v>313</v>
      </c>
      <c r="K76" t="s">
        <v>313</v>
      </c>
      <c r="L76" t="s">
        <v>313</v>
      </c>
      <c r="M76" t="s">
        <v>313</v>
      </c>
      <c r="N76" t="s">
        <v>313</v>
      </c>
      <c r="O76" t="s">
        <v>313</v>
      </c>
      <c r="P76" t="s">
        <v>313</v>
      </c>
      <c r="Q76" t="s">
        <v>313</v>
      </c>
      <c r="R76" t="s">
        <v>313</v>
      </c>
      <c r="S76" t="s">
        <v>313</v>
      </c>
      <c r="T76" t="s">
        <v>313</v>
      </c>
      <c r="U76" t="s">
        <v>313</v>
      </c>
      <c r="V76" t="s">
        <v>313</v>
      </c>
      <c r="W76" t="s">
        <v>313</v>
      </c>
      <c r="X76" t="s">
        <v>313</v>
      </c>
      <c r="Y76" t="s">
        <v>313</v>
      </c>
      <c r="Z76" t="s">
        <v>313</v>
      </c>
      <c r="AA76" t="s">
        <v>313</v>
      </c>
      <c r="AB76" t="s">
        <v>313</v>
      </c>
      <c r="AC76" t="s">
        <v>313</v>
      </c>
      <c r="AD76" t="s">
        <v>313</v>
      </c>
      <c r="AE76" t="s">
        <v>313</v>
      </c>
      <c r="AF76" t="s">
        <v>313</v>
      </c>
      <c r="AG76" t="s">
        <v>313</v>
      </c>
      <c r="AH76" t="s">
        <v>313</v>
      </c>
      <c r="AI76" t="s">
        <v>313</v>
      </c>
      <c r="AJ76" t="s">
        <v>313</v>
      </c>
      <c r="AK76" t="s">
        <v>313</v>
      </c>
      <c r="AL76" t="s">
        <v>313</v>
      </c>
      <c r="AM76" t="s">
        <v>313</v>
      </c>
      <c r="AN76" t="s">
        <v>313</v>
      </c>
      <c r="AO76" t="s">
        <v>313</v>
      </c>
      <c r="AP76" t="s">
        <v>313</v>
      </c>
      <c r="AQ76" t="s">
        <v>313</v>
      </c>
      <c r="AR76" t="s">
        <v>313</v>
      </c>
      <c r="AS76" t="s">
        <v>313</v>
      </c>
      <c r="AT76" t="s">
        <v>313</v>
      </c>
      <c r="AU76" t="s">
        <v>313</v>
      </c>
      <c r="AV76" t="s">
        <v>313</v>
      </c>
      <c r="AW76" t="s">
        <v>313</v>
      </c>
      <c r="AX76" t="s">
        <v>313</v>
      </c>
      <c r="AY76" t="s">
        <v>313</v>
      </c>
      <c r="AZ76" t="s">
        <v>313</v>
      </c>
      <c r="BA76" t="s">
        <v>313</v>
      </c>
      <c r="BB76" t="s">
        <v>313</v>
      </c>
      <c r="BC76" t="s">
        <v>313</v>
      </c>
      <c r="BD76" t="s">
        <v>313</v>
      </c>
      <c r="BE76" t="s">
        <v>313</v>
      </c>
      <c r="BF76" t="s">
        <v>313</v>
      </c>
      <c r="BG76" t="s">
        <v>313</v>
      </c>
      <c r="BH76" t="s">
        <v>313</v>
      </c>
      <c r="BI76" t="s">
        <v>313</v>
      </c>
      <c r="BJ76" t="s">
        <v>313</v>
      </c>
      <c r="BK76" t="s">
        <v>313</v>
      </c>
      <c r="BL76" t="s">
        <v>313</v>
      </c>
      <c r="BM76" t="s">
        <v>313</v>
      </c>
      <c r="BN76" t="s">
        <v>313</v>
      </c>
      <c r="BO76" t="s">
        <v>313</v>
      </c>
      <c r="BP76" t="s">
        <v>313</v>
      </c>
      <c r="BQ76" t="s">
        <v>313</v>
      </c>
      <c r="BR76" t="s">
        <v>313</v>
      </c>
      <c r="BS76" t="s">
        <v>313</v>
      </c>
      <c r="BT76" t="s">
        <v>313</v>
      </c>
      <c r="BU76" t="s">
        <v>313</v>
      </c>
      <c r="BV76" t="s">
        <v>313</v>
      </c>
      <c r="BW76" t="s">
        <v>313</v>
      </c>
      <c r="BX76" t="s">
        <v>313</v>
      </c>
      <c r="BY76" t="s">
        <v>313</v>
      </c>
      <c r="BZ76" t="s">
        <v>313</v>
      </c>
      <c r="CA76" t="s">
        <v>313</v>
      </c>
      <c r="CB76" t="s">
        <v>313</v>
      </c>
      <c r="CC76" t="s">
        <v>313</v>
      </c>
      <c r="CD76" t="s">
        <v>313</v>
      </c>
      <c r="CE76" t="s">
        <v>313</v>
      </c>
      <c r="CF76">
        <v>0.61096106794016314</v>
      </c>
      <c r="CG76">
        <v>0.61455427338809732</v>
      </c>
      <c r="CH76">
        <v>0.60091198592270634</v>
      </c>
      <c r="CI76">
        <v>0.61161298629431848</v>
      </c>
      <c r="CJ76">
        <v>0.60251549056013776</v>
      </c>
      <c r="CK76">
        <v>0.58456914067232935</v>
      </c>
      <c r="CL76">
        <v>0.58537139831215013</v>
      </c>
      <c r="CM76">
        <v>0.56836968743174565</v>
      </c>
      <c r="CN76">
        <v>0.58230651637342268</v>
      </c>
      <c r="CO76">
        <v>0.58229521806956708</v>
      </c>
      <c r="CP76">
        <v>0.58588917066502877</v>
      </c>
      <c r="CQ76">
        <v>0.58291333720065786</v>
      </c>
      <c r="CR76">
        <v>0.58758733500873572</v>
      </c>
      <c r="CS76">
        <v>0.58036560146708371</v>
      </c>
      <c r="CT76">
        <v>0.58229663632773765</v>
      </c>
      <c r="CU76">
        <v>0.57191800269095106</v>
      </c>
      <c r="CV76">
        <v>0.56447645777737854</v>
      </c>
      <c r="CW76">
        <v>0.56531331367615911</v>
      </c>
      <c r="CX76">
        <v>0.57548927527795157</v>
      </c>
      <c r="CY76">
        <v>0.56933793949079436</v>
      </c>
      <c r="CZ76">
        <v>0.58145881110828523</v>
      </c>
      <c r="DA76">
        <v>0.58634520659286249</v>
      </c>
      <c r="DB76">
        <v>0.58979926605254129</v>
      </c>
      <c r="DC76">
        <v>0.58492716780763043</v>
      </c>
      <c r="DD76">
        <v>0.59477086486579644</v>
      </c>
      <c r="DE76">
        <v>0.59256820838744095</v>
      </c>
      <c r="DF76">
        <v>0.59098757963531767</v>
      </c>
      <c r="DG76">
        <v>0.59856211690361094</v>
      </c>
      <c r="DH76">
        <v>0.59723770271762677</v>
      </c>
      <c r="DI76">
        <v>0.60317322175452104</v>
      </c>
      <c r="DJ76">
        <v>0.60476443833368743</v>
      </c>
      <c r="DK76">
        <v>0.61108084042308963</v>
      </c>
      <c r="DL76">
        <v>0.60968595556508987</v>
      </c>
      <c r="DM76">
        <v>0.61823234447398734</v>
      </c>
      <c r="DN76">
        <v>0.62461998559596044</v>
      </c>
      <c r="DO76">
        <v>0.62950095765269143</v>
      </c>
      <c r="DP76">
        <v>0.63028680728001496</v>
      </c>
      <c r="DQ76">
        <v>0.63399638300029826</v>
      </c>
      <c r="DR76">
        <v>0.64403628231279653</v>
      </c>
      <c r="DS76">
        <v>0.64652353209180224</v>
      </c>
      <c r="DT76">
        <v>0.65623446262978113</v>
      </c>
      <c r="DU76">
        <v>0.65258947981351467</v>
      </c>
      <c r="DV76">
        <v>0.65930286328609866</v>
      </c>
      <c r="DW76">
        <v>0.66031351498985769</v>
      </c>
      <c r="DX76">
        <v>0.66710597979090014</v>
      </c>
      <c r="DY76">
        <v>0.66290141002338798</v>
      </c>
      <c r="DZ76">
        <v>0.6592343972307142</v>
      </c>
      <c r="EA76">
        <v>0.64878734607970867</v>
      </c>
      <c r="EB76">
        <v>0.65093698070998673</v>
      </c>
      <c r="EC76">
        <v>0.63758400687024541</v>
      </c>
      <c r="ED76">
        <v>0.62269304093277489</v>
      </c>
      <c r="EE76">
        <v>0.61234291345001801</v>
      </c>
      <c r="EF76">
        <v>0.58673141877376234</v>
      </c>
      <c r="EG76">
        <v>0.56173302945436243</v>
      </c>
      <c r="EH76">
        <v>0.53169661784745825</v>
      </c>
      <c r="EI76">
        <v>0.4970222024077075</v>
      </c>
      <c r="EJ76">
        <v>0.47953085432708559</v>
      </c>
      <c r="EK76">
        <v>0.47158828652056828</v>
      </c>
      <c r="EL76">
        <v>0.45791093289323148</v>
      </c>
      <c r="EM76">
        <v>0.46292630377868921</v>
      </c>
      <c r="EN76">
        <v>0.45330137835999385</v>
      </c>
      <c r="EO76">
        <v>0.45006246470914107</v>
      </c>
      <c r="EP76">
        <v>0.45427409856730422</v>
      </c>
      <c r="EQ76">
        <v>0.45451799162971579</v>
      </c>
      <c r="ER76">
        <v>0.46256627817678631</v>
      </c>
      <c r="ES76">
        <v>0.46149328028842923</v>
      </c>
      <c r="ET76">
        <v>0.46473369652584817</v>
      </c>
      <c r="EU76">
        <v>0.46279208262395599</v>
      </c>
      <c r="EV76">
        <v>0.47812542080026582</v>
      </c>
      <c r="EW76">
        <v>0.47169068805424264</v>
      </c>
      <c r="EX76">
        <v>0.47105387535494436</v>
      </c>
      <c r="EY76">
        <v>0.45542230595719019</v>
      </c>
      <c r="EZ76">
        <v>0.44647392503140149</v>
      </c>
      <c r="FA76">
        <v>0.42708478867516309</v>
      </c>
      <c r="FB76">
        <v>0.41786879448027675</v>
      </c>
      <c r="FC76">
        <v>0.384531903130368</v>
      </c>
      <c r="FD76">
        <v>0.34660482553600291</v>
      </c>
      <c r="FE76">
        <v>0.32958255227297018</v>
      </c>
      <c r="FF76">
        <v>0.31321097339481091</v>
      </c>
      <c r="FG76">
        <v>0.29247047861879594</v>
      </c>
      <c r="FH76">
        <v>0.29046994992651809</v>
      </c>
      <c r="FI76">
        <v>0.28412889080533871</v>
      </c>
      <c r="FJ76">
        <v>0.28660340161816394</v>
      </c>
      <c r="FK76">
        <v>0.30283354978599619</v>
      </c>
      <c r="FL76">
        <v>0.30396835530729927</v>
      </c>
      <c r="FM76">
        <v>0.31178689945159149</v>
      </c>
      <c r="FN76">
        <v>0.31772579037995824</v>
      </c>
      <c r="FO76">
        <v>0.31594919097196905</v>
      </c>
      <c r="FP76">
        <v>0.32684606982251302</v>
      </c>
      <c r="FQ76">
        <v>0.32241508603838753</v>
      </c>
      <c r="FR76">
        <v>0.32527593282980982</v>
      </c>
      <c r="FS76">
        <v>0.32403741785101781</v>
      </c>
      <c r="FT76">
        <v>0.31726844191370235</v>
      </c>
      <c r="FU76">
        <v>0.31903176479898943</v>
      </c>
      <c r="FV76">
        <v>0.31873272334120489</v>
      </c>
      <c r="FW76">
        <v>0.31685008570126388</v>
      </c>
      <c r="FX76">
        <v>0.31576482199634465</v>
      </c>
      <c r="FY76">
        <v>0.31576482199634465</v>
      </c>
      <c r="FZ76">
        <v>0.31576482199634465</v>
      </c>
      <c r="GA76">
        <v>0.31576482199634465</v>
      </c>
      <c r="GB76">
        <v>0.31576482199634465</v>
      </c>
      <c r="GC76">
        <v>0.31576482199634465</v>
      </c>
      <c r="GD76">
        <v>0.31576482199634465</v>
      </c>
      <c r="GE76">
        <v>0.31576482199634465</v>
      </c>
      <c r="GF76">
        <v>0.31576482199634465</v>
      </c>
      <c r="GG76">
        <v>0.31576482199634465</v>
      </c>
      <c r="GH76">
        <v>0.31576482199634465</v>
      </c>
      <c r="GI76">
        <v>0.31576482199634465</v>
      </c>
      <c r="GJ76">
        <v>0.31576482199634465</v>
      </c>
      <c r="GK76">
        <v>0.31576482199634465</v>
      </c>
      <c r="GL76">
        <v>0.31576482199634465</v>
      </c>
      <c r="GM76">
        <v>0.31576482199634465</v>
      </c>
      <c r="GN76">
        <v>0.31576482199634465</v>
      </c>
      <c r="GO76">
        <v>0.31576482199634465</v>
      </c>
      <c r="GP76">
        <v>0.31576482199634465</v>
      </c>
      <c r="GQ76">
        <v>0.31576482199634465</v>
      </c>
      <c r="GR76">
        <v>0.31576482199634465</v>
      </c>
      <c r="GS76">
        <v>0.31576482199634465</v>
      </c>
      <c r="GT76">
        <v>0.31576482199634465</v>
      </c>
      <c r="GU76">
        <v>0.31576482199634465</v>
      </c>
      <c r="GV76">
        <v>0.31576482199634465</v>
      </c>
    </row>
    <row r="77" spans="1:204" x14ac:dyDescent="0.25">
      <c r="B77" s="31" t="s">
        <v>219</v>
      </c>
      <c r="C77" t="s">
        <v>313</v>
      </c>
      <c r="D77" t="s">
        <v>313</v>
      </c>
      <c r="E77" t="s">
        <v>313</v>
      </c>
      <c r="F77" t="s">
        <v>313</v>
      </c>
      <c r="G77" t="s">
        <v>313</v>
      </c>
      <c r="H77" t="s">
        <v>313</v>
      </c>
      <c r="I77" t="s">
        <v>313</v>
      </c>
      <c r="J77" t="s">
        <v>313</v>
      </c>
      <c r="K77" t="s">
        <v>313</v>
      </c>
      <c r="L77" t="s">
        <v>313</v>
      </c>
      <c r="M77" t="s">
        <v>313</v>
      </c>
      <c r="N77" t="s">
        <v>313</v>
      </c>
      <c r="O77" t="s">
        <v>313</v>
      </c>
      <c r="P77" t="s">
        <v>313</v>
      </c>
      <c r="Q77" t="s">
        <v>313</v>
      </c>
      <c r="R77" t="s">
        <v>313</v>
      </c>
      <c r="S77" t="s">
        <v>313</v>
      </c>
      <c r="T77" t="s">
        <v>313</v>
      </c>
      <c r="U77" t="s">
        <v>313</v>
      </c>
      <c r="V77" t="s">
        <v>313</v>
      </c>
      <c r="W77" t="s">
        <v>313</v>
      </c>
      <c r="X77" t="s">
        <v>313</v>
      </c>
      <c r="Y77" t="s">
        <v>313</v>
      </c>
      <c r="Z77" t="s">
        <v>313</v>
      </c>
      <c r="AA77" t="s">
        <v>313</v>
      </c>
      <c r="AB77" t="s">
        <v>313</v>
      </c>
      <c r="AC77" t="s">
        <v>313</v>
      </c>
      <c r="AD77" t="s">
        <v>313</v>
      </c>
      <c r="AE77" t="s">
        <v>313</v>
      </c>
      <c r="AF77" t="s">
        <v>313</v>
      </c>
      <c r="AG77" t="s">
        <v>313</v>
      </c>
      <c r="AH77" t="s">
        <v>313</v>
      </c>
      <c r="AI77" t="s">
        <v>313</v>
      </c>
      <c r="AJ77" t="s">
        <v>313</v>
      </c>
      <c r="AK77" t="s">
        <v>313</v>
      </c>
      <c r="AL77" t="s">
        <v>313</v>
      </c>
      <c r="AM77" t="s">
        <v>313</v>
      </c>
      <c r="AN77" t="s">
        <v>313</v>
      </c>
      <c r="AO77" t="s">
        <v>313</v>
      </c>
      <c r="AP77" t="s">
        <v>313</v>
      </c>
      <c r="AQ77" t="s">
        <v>313</v>
      </c>
      <c r="AR77" t="s">
        <v>313</v>
      </c>
      <c r="AS77" t="s">
        <v>313</v>
      </c>
      <c r="AT77" t="s">
        <v>313</v>
      </c>
      <c r="AU77" t="s">
        <v>313</v>
      </c>
      <c r="AV77" t="s">
        <v>313</v>
      </c>
      <c r="AW77" t="s">
        <v>313</v>
      </c>
      <c r="AX77" t="s">
        <v>313</v>
      </c>
      <c r="AY77" t="s">
        <v>313</v>
      </c>
      <c r="AZ77" t="s">
        <v>313</v>
      </c>
      <c r="BA77" t="s">
        <v>313</v>
      </c>
      <c r="BB77" t="s">
        <v>313</v>
      </c>
      <c r="BC77" t="s">
        <v>313</v>
      </c>
      <c r="BD77" t="s">
        <v>313</v>
      </c>
      <c r="BE77" t="s">
        <v>313</v>
      </c>
      <c r="BF77" t="s">
        <v>313</v>
      </c>
      <c r="BG77" t="s">
        <v>313</v>
      </c>
      <c r="BH77" t="s">
        <v>313</v>
      </c>
      <c r="BI77" t="s">
        <v>313</v>
      </c>
      <c r="BJ77" t="s">
        <v>313</v>
      </c>
      <c r="BK77" t="s">
        <v>313</v>
      </c>
      <c r="BL77" t="s">
        <v>313</v>
      </c>
      <c r="BM77" t="s">
        <v>313</v>
      </c>
      <c r="BN77" t="s">
        <v>313</v>
      </c>
      <c r="BO77" t="s">
        <v>313</v>
      </c>
      <c r="BP77" t="s">
        <v>313</v>
      </c>
      <c r="BQ77" t="s">
        <v>313</v>
      </c>
      <c r="BR77" t="s">
        <v>313</v>
      </c>
      <c r="BS77" t="s">
        <v>313</v>
      </c>
      <c r="BT77" t="s">
        <v>313</v>
      </c>
      <c r="BU77" t="s">
        <v>313</v>
      </c>
      <c r="BV77" t="s">
        <v>313</v>
      </c>
      <c r="BW77" t="s">
        <v>313</v>
      </c>
      <c r="BX77" t="s">
        <v>313</v>
      </c>
      <c r="BY77" t="s">
        <v>313</v>
      </c>
      <c r="BZ77" t="s">
        <v>313</v>
      </c>
      <c r="CA77" t="s">
        <v>313</v>
      </c>
      <c r="CB77" t="s">
        <v>313</v>
      </c>
      <c r="CC77" t="s">
        <v>313</v>
      </c>
      <c r="CD77" t="s">
        <v>313</v>
      </c>
      <c r="CE77" t="s">
        <v>313</v>
      </c>
      <c r="CF77">
        <v>0.32973450125619608</v>
      </c>
      <c r="CG77">
        <v>2.0563375566974074E-2</v>
      </c>
      <c r="CH77">
        <v>-0.69945434944854468</v>
      </c>
      <c r="CI77">
        <v>-0.40073713744957085</v>
      </c>
      <c r="CJ77">
        <v>0.65902327040909026</v>
      </c>
      <c r="CK77">
        <v>0.40099290318380099</v>
      </c>
      <c r="CL77">
        <v>0.37699729834040913</v>
      </c>
      <c r="CM77">
        <v>0.99871004729826562</v>
      </c>
      <c r="CN77">
        <v>0.93578391424272822</v>
      </c>
      <c r="CO77">
        <v>0.80417263527563421</v>
      </c>
      <c r="CP77">
        <v>0.84371669323616494</v>
      </c>
      <c r="CQ77">
        <v>0.16250597228858099</v>
      </c>
      <c r="CR77">
        <v>0.48066150973592958</v>
      </c>
      <c r="CS77">
        <v>0.39852992854632774</v>
      </c>
      <c r="CT77">
        <v>1.0719909620231165</v>
      </c>
      <c r="CU77">
        <v>0.78563303378455229</v>
      </c>
      <c r="CV77">
        <v>1.0781273208805684</v>
      </c>
      <c r="CW77">
        <v>0.45967702000055022</v>
      </c>
      <c r="CX77">
        <v>0.89118235110101607</v>
      </c>
      <c r="CY77">
        <v>0.26667914989233216</v>
      </c>
      <c r="CZ77">
        <v>0.26718619537990534</v>
      </c>
      <c r="DA77">
        <v>0.66991018948309644</v>
      </c>
      <c r="DB77">
        <v>0.54839031985985853</v>
      </c>
      <c r="DC77">
        <v>0.50392845695236876</v>
      </c>
      <c r="DD77">
        <v>1.3435633654711079</v>
      </c>
      <c r="DE77">
        <v>0.68501519568318547</v>
      </c>
      <c r="DF77">
        <v>0.79080156881970831</v>
      </c>
      <c r="DG77">
        <v>0.56851974755945989</v>
      </c>
      <c r="DH77">
        <v>1.1306268670927506</v>
      </c>
      <c r="DI77">
        <v>0.94381833276815696</v>
      </c>
      <c r="DJ77">
        <v>0.55631514761039147</v>
      </c>
      <c r="DK77">
        <v>0.71567880022302388</v>
      </c>
      <c r="DL77">
        <v>0.68732690641978911</v>
      </c>
      <c r="DM77">
        <v>0.94537005125240403</v>
      </c>
      <c r="DN77">
        <v>1.1929831082927895</v>
      </c>
      <c r="DO77">
        <v>0.5676528303505366</v>
      </c>
      <c r="DP77">
        <v>0.58544950302209142</v>
      </c>
      <c r="DQ77">
        <v>0.90916291723344145</v>
      </c>
      <c r="DR77">
        <v>1.2721415112795118</v>
      </c>
      <c r="DS77">
        <v>0.21569800828119803</v>
      </c>
      <c r="DT77">
        <v>1.3958508623267869</v>
      </c>
      <c r="DU77">
        <v>8.8968992926845888E-2</v>
      </c>
      <c r="DV77">
        <v>0.40970706934172668</v>
      </c>
      <c r="DW77">
        <v>-0.19628639362890679</v>
      </c>
      <c r="DX77">
        <v>0.38208524852256837</v>
      </c>
      <c r="DY77">
        <v>-0.23933862234922543</v>
      </c>
      <c r="DZ77">
        <v>0.20320973729968517</v>
      </c>
      <c r="EA77">
        <v>0.69119359330174845</v>
      </c>
      <c r="EB77">
        <v>0.41592150926677995</v>
      </c>
      <c r="EC77">
        <v>0.38054651205326118</v>
      </c>
      <c r="ED77">
        <v>5.7289505395439005E-2</v>
      </c>
      <c r="EE77">
        <v>0.40531259568796274</v>
      </c>
      <c r="EF77">
        <v>0.73698364217593781</v>
      </c>
      <c r="EG77">
        <v>1.3452654629882066</v>
      </c>
      <c r="EH77">
        <v>0.92126175258707443</v>
      </c>
      <c r="EI77">
        <v>0.43935667862703948</v>
      </c>
      <c r="EJ77">
        <v>0.5763321210503487</v>
      </c>
      <c r="EK77">
        <v>0.71184921273416857</v>
      </c>
      <c r="EL77">
        <v>0.67403801838660382</v>
      </c>
      <c r="EM77">
        <v>0.82192291159191844</v>
      </c>
      <c r="EN77">
        <v>0.4002450502196867</v>
      </c>
      <c r="EO77">
        <v>0.6472109818792825</v>
      </c>
      <c r="EP77">
        <v>0.43919002832174714</v>
      </c>
      <c r="EQ77">
        <v>0.93055912596401036</v>
      </c>
      <c r="ER77">
        <v>0.22790408018228575</v>
      </c>
      <c r="ES77">
        <v>7.6253279033029475E-2</v>
      </c>
      <c r="ET77">
        <v>0.61094151058705115</v>
      </c>
      <c r="EU77">
        <v>3.8255701529886825E-2</v>
      </c>
      <c r="EV77">
        <v>0.59581541747463673</v>
      </c>
      <c r="EW77">
        <v>0.52091205979628774</v>
      </c>
      <c r="EX77">
        <v>0.27138650761511907</v>
      </c>
      <c r="EY77">
        <v>-0.52680639823496977</v>
      </c>
      <c r="EZ77">
        <v>0.39865288647705277</v>
      </c>
      <c r="FA77">
        <v>-0.38266792682103556</v>
      </c>
      <c r="FB77">
        <v>-1.688228794718049</v>
      </c>
      <c r="FC77">
        <v>-1.131855201753964</v>
      </c>
      <c r="FD77">
        <v>-0.10551380362766705</v>
      </c>
      <c r="FE77">
        <v>0.27980042397701599</v>
      </c>
      <c r="FF77">
        <v>0.84390055686487153</v>
      </c>
      <c r="FG77">
        <v>0.36435657158548723</v>
      </c>
      <c r="FH77">
        <v>0.83299139710239689</v>
      </c>
      <c r="FI77">
        <v>0.57695485136278768</v>
      </c>
      <c r="FJ77">
        <v>0.53040969072301869</v>
      </c>
      <c r="FK77">
        <v>-0.31360717521765963</v>
      </c>
      <c r="FL77">
        <v>0.60019555858882823</v>
      </c>
      <c r="FM77">
        <v>0.16474073307504741</v>
      </c>
      <c r="FN77">
        <v>0.93752397816142841</v>
      </c>
      <c r="FO77">
        <v>0.46048665530588584</v>
      </c>
      <c r="FP77">
        <v>0.31748315733400179</v>
      </c>
      <c r="FQ77">
        <v>0.49135740336881084</v>
      </c>
      <c r="FR77">
        <v>1.9611037009263074E-2</v>
      </c>
      <c r="FS77">
        <v>0.52183193020052043</v>
      </c>
      <c r="FT77">
        <v>0.34204842931937174</v>
      </c>
      <c r="FU77">
        <v>0.85087128140945412</v>
      </c>
      <c r="FV77">
        <v>0.65441285420482087</v>
      </c>
      <c r="FW77">
        <v>-0.38643600358349484</v>
      </c>
      <c r="FX77">
        <v>0.77354024876789484</v>
      </c>
      <c r="FY77">
        <v>0.77354024876789484</v>
      </c>
      <c r="FZ77">
        <v>0.77354024876789484</v>
      </c>
      <c r="GA77">
        <v>0.77354024876789484</v>
      </c>
      <c r="GB77">
        <v>0.77354024876789484</v>
      </c>
      <c r="GC77">
        <v>0.77354024876789484</v>
      </c>
      <c r="GD77">
        <v>0.77354024876789484</v>
      </c>
      <c r="GE77">
        <v>0.77354024876789484</v>
      </c>
      <c r="GF77">
        <v>0.77354024876789484</v>
      </c>
      <c r="GG77">
        <v>0.77354024876789484</v>
      </c>
      <c r="GH77">
        <v>0.77354024876789484</v>
      </c>
      <c r="GI77">
        <v>0.77354024876789484</v>
      </c>
      <c r="GJ77">
        <v>0.77354024876789484</v>
      </c>
      <c r="GK77">
        <v>0.77354024876789484</v>
      </c>
      <c r="GL77">
        <v>0.77354024876789484</v>
      </c>
      <c r="GM77">
        <v>0.77354024876789484</v>
      </c>
      <c r="GN77">
        <v>0.77354024876789484</v>
      </c>
      <c r="GO77">
        <v>0.77354024876789484</v>
      </c>
      <c r="GP77">
        <v>0.77354024876789484</v>
      </c>
      <c r="GQ77">
        <v>0.77354024876789484</v>
      </c>
      <c r="GR77">
        <v>0.77354024876789484</v>
      </c>
      <c r="GS77">
        <v>0.77354024876789484</v>
      </c>
      <c r="GT77">
        <v>0.77354024876789484</v>
      </c>
      <c r="GU77">
        <v>0.77354024876789484</v>
      </c>
      <c r="GV77">
        <v>0.77354024876789484</v>
      </c>
    </row>
    <row r="78" spans="1:204" x14ac:dyDescent="0.25">
      <c r="B78" s="31" t="s">
        <v>250</v>
      </c>
      <c r="C78" t="s">
        <v>313</v>
      </c>
      <c r="D78" t="s">
        <v>313</v>
      </c>
      <c r="E78" t="s">
        <v>313</v>
      </c>
      <c r="F78" t="s">
        <v>313</v>
      </c>
      <c r="G78" t="s">
        <v>313</v>
      </c>
      <c r="H78" t="s">
        <v>313</v>
      </c>
      <c r="I78" t="s">
        <v>313</v>
      </c>
      <c r="J78" t="s">
        <v>313</v>
      </c>
      <c r="K78" t="s">
        <v>313</v>
      </c>
      <c r="L78" t="s">
        <v>313</v>
      </c>
      <c r="M78" t="s">
        <v>313</v>
      </c>
      <c r="N78" t="s">
        <v>313</v>
      </c>
      <c r="O78" t="s">
        <v>313</v>
      </c>
      <c r="P78" t="s">
        <v>313</v>
      </c>
      <c r="Q78" t="s">
        <v>313</v>
      </c>
      <c r="R78" t="s">
        <v>313</v>
      </c>
      <c r="S78" t="s">
        <v>313</v>
      </c>
      <c r="T78" t="s">
        <v>313</v>
      </c>
      <c r="U78" t="s">
        <v>313</v>
      </c>
      <c r="V78" t="s">
        <v>313</v>
      </c>
      <c r="W78" t="s">
        <v>313</v>
      </c>
      <c r="X78" t="s">
        <v>313</v>
      </c>
      <c r="Y78" t="s">
        <v>313</v>
      </c>
      <c r="Z78" t="s">
        <v>313</v>
      </c>
      <c r="AA78" t="s">
        <v>313</v>
      </c>
      <c r="AB78" t="s">
        <v>313</v>
      </c>
      <c r="AC78" t="s">
        <v>313</v>
      </c>
      <c r="AD78" t="s">
        <v>313</v>
      </c>
      <c r="AE78" t="s">
        <v>313</v>
      </c>
      <c r="AF78" t="s">
        <v>313</v>
      </c>
      <c r="AG78" t="s">
        <v>313</v>
      </c>
      <c r="AH78" t="s">
        <v>313</v>
      </c>
      <c r="AI78" t="s">
        <v>313</v>
      </c>
      <c r="AJ78" t="s">
        <v>313</v>
      </c>
      <c r="AK78" t="s">
        <v>313</v>
      </c>
      <c r="AL78" t="s">
        <v>313</v>
      </c>
      <c r="AM78" t="s">
        <v>313</v>
      </c>
      <c r="AN78" t="s">
        <v>313</v>
      </c>
      <c r="AO78" t="s">
        <v>313</v>
      </c>
      <c r="AP78" t="s">
        <v>313</v>
      </c>
      <c r="AQ78" t="s">
        <v>313</v>
      </c>
      <c r="AR78" t="s">
        <v>313</v>
      </c>
      <c r="AS78" t="s">
        <v>313</v>
      </c>
      <c r="AT78" t="s">
        <v>313</v>
      </c>
      <c r="AU78" t="s">
        <v>313</v>
      </c>
      <c r="AV78" t="s">
        <v>313</v>
      </c>
      <c r="AW78" t="s">
        <v>313</v>
      </c>
      <c r="AX78" t="s">
        <v>313</v>
      </c>
      <c r="AY78" t="s">
        <v>313</v>
      </c>
      <c r="AZ78" t="s">
        <v>313</v>
      </c>
      <c r="BA78" t="s">
        <v>313</v>
      </c>
      <c r="BB78" t="s">
        <v>313</v>
      </c>
      <c r="BC78" t="s">
        <v>313</v>
      </c>
      <c r="BD78" t="s">
        <v>313</v>
      </c>
      <c r="BE78" t="s">
        <v>313</v>
      </c>
      <c r="BF78" t="s">
        <v>313</v>
      </c>
      <c r="BG78" t="s">
        <v>313</v>
      </c>
      <c r="BH78" t="s">
        <v>313</v>
      </c>
      <c r="BI78" t="s">
        <v>313</v>
      </c>
      <c r="BJ78" t="s">
        <v>313</v>
      </c>
      <c r="BK78" t="s">
        <v>313</v>
      </c>
      <c r="BL78" t="s">
        <v>313</v>
      </c>
      <c r="BM78" t="s">
        <v>313</v>
      </c>
      <c r="BN78" t="s">
        <v>313</v>
      </c>
      <c r="BO78" t="s">
        <v>313</v>
      </c>
      <c r="BP78" t="s">
        <v>313</v>
      </c>
      <c r="BQ78" t="s">
        <v>313</v>
      </c>
      <c r="BR78" t="s">
        <v>313</v>
      </c>
      <c r="BS78" t="s">
        <v>313</v>
      </c>
      <c r="BT78" t="s">
        <v>313</v>
      </c>
      <c r="BU78" t="s">
        <v>313</v>
      </c>
      <c r="BV78" t="s">
        <v>313</v>
      </c>
      <c r="BW78" t="s">
        <v>313</v>
      </c>
      <c r="BX78" t="s">
        <v>313</v>
      </c>
      <c r="BY78" t="s">
        <v>313</v>
      </c>
      <c r="BZ78" t="s">
        <v>313</v>
      </c>
      <c r="CA78" t="s">
        <v>313</v>
      </c>
      <c r="CB78" t="s">
        <v>313</v>
      </c>
      <c r="CC78" t="s">
        <v>313</v>
      </c>
      <c r="CD78" t="s">
        <v>313</v>
      </c>
      <c r="CE78" t="s">
        <v>313</v>
      </c>
      <c r="CF78" t="s">
        <v>313</v>
      </c>
      <c r="CG78" t="s">
        <v>313</v>
      </c>
      <c r="CH78" t="s">
        <v>313</v>
      </c>
      <c r="CI78" t="s">
        <v>313</v>
      </c>
      <c r="CJ78" t="s">
        <v>313</v>
      </c>
      <c r="CK78" t="s">
        <v>313</v>
      </c>
      <c r="CL78" t="s">
        <v>313</v>
      </c>
      <c r="CM78" t="s">
        <v>313</v>
      </c>
      <c r="CN78" t="s">
        <v>313</v>
      </c>
      <c r="CO78" t="s">
        <v>313</v>
      </c>
      <c r="CP78" s="10">
        <v>1.053529240123156</v>
      </c>
      <c r="CQ78" s="10">
        <v>0.45676088240951829</v>
      </c>
      <c r="CR78" s="10">
        <v>0.33663625891005428</v>
      </c>
      <c r="CS78" s="10">
        <v>4.3919676632678081E-2</v>
      </c>
      <c r="CT78" s="10">
        <v>1.3219035652141269E-2</v>
      </c>
      <c r="CU78" s="10">
        <v>-0.1281754446777798</v>
      </c>
      <c r="CV78" s="10">
        <v>-0.13259441580073444</v>
      </c>
      <c r="CW78" s="10">
        <v>9.2214681197612947E-2</v>
      </c>
      <c r="CX78" s="10">
        <v>-0.11518560753980142</v>
      </c>
      <c r="CY78" s="10">
        <v>0.16130841592604106</v>
      </c>
      <c r="CZ78" s="10">
        <v>0.21329283133005172</v>
      </c>
      <c r="DA78" s="10">
        <v>-7.1308521612053519E-2</v>
      </c>
      <c r="DB78" s="10">
        <v>-0.12821660153488532</v>
      </c>
      <c r="DC78" s="10">
        <v>-0.14153095654473369</v>
      </c>
      <c r="DD78" s="10">
        <v>1.9656379523883494E-2</v>
      </c>
      <c r="DE78" s="10">
        <v>-4.6562851927537258E-3</v>
      </c>
      <c r="DF78" s="10">
        <v>0.31396721412409939</v>
      </c>
      <c r="DG78" s="10">
        <v>0.22262873478181117</v>
      </c>
      <c r="DH78" s="10">
        <v>-3.0778531630601638E-2</v>
      </c>
      <c r="DI78" s="10">
        <v>-5.3737810766043906E-2</v>
      </c>
      <c r="DJ78" s="10">
        <v>-0.25425991775566498</v>
      </c>
      <c r="DK78" s="10">
        <v>-0.42255886441892621</v>
      </c>
      <c r="DL78" s="10">
        <v>-0.18750593617955857</v>
      </c>
      <c r="DM78" s="10">
        <v>-8.6550738475365957E-2</v>
      </c>
      <c r="DN78" s="10">
        <v>6.1410919903337094E-2</v>
      </c>
      <c r="DO78" s="10">
        <v>0.29713878714231573</v>
      </c>
      <c r="DP78" s="10">
        <v>8.864395337209971E-2</v>
      </c>
      <c r="DQ78" s="10">
        <v>0.21712677037450392</v>
      </c>
      <c r="DR78" s="10">
        <v>0.3814720421116593</v>
      </c>
      <c r="DS78" s="10">
        <v>0.16962427367105848</v>
      </c>
      <c r="DT78" s="10">
        <v>0.27861481237861607</v>
      </c>
      <c r="DU78" s="10">
        <v>5.8084916830930131E-2</v>
      </c>
      <c r="DV78" s="10">
        <v>-0.10909086014119544</v>
      </c>
      <c r="DW78" s="10">
        <v>0.39807289149284031</v>
      </c>
      <c r="DX78" s="10">
        <v>0.60897562890421764</v>
      </c>
      <c r="DY78" s="10">
        <v>0.90286269823754395</v>
      </c>
      <c r="DZ78" s="10">
        <v>1.4026937552746488</v>
      </c>
      <c r="EA78" s="10">
        <v>1.6923435155316393</v>
      </c>
      <c r="EB78" s="10">
        <v>1.8927496680718723</v>
      </c>
      <c r="EC78" s="10">
        <v>2.1228433476757447</v>
      </c>
      <c r="ED78" s="10">
        <v>1.9646021797760009</v>
      </c>
      <c r="EE78" s="10">
        <v>1.6356458954083046</v>
      </c>
      <c r="EF78" s="10">
        <v>1.6322907630418595</v>
      </c>
      <c r="EG78" s="10">
        <v>1.417491337262893</v>
      </c>
      <c r="EH78" s="10">
        <v>1.2964161498219684</v>
      </c>
      <c r="EI78" s="10">
        <v>1.2336631747095133</v>
      </c>
      <c r="EJ78" s="10">
        <v>0.87967640499753064</v>
      </c>
      <c r="EK78" s="10">
        <v>0.7359821086025895</v>
      </c>
      <c r="EL78" s="10">
        <v>0.41484676895218137</v>
      </c>
      <c r="EM78" s="10">
        <v>0.23806280502538751</v>
      </c>
      <c r="EN78" s="10">
        <v>7.3672417022979664E-4</v>
      </c>
      <c r="EO78" s="10">
        <v>-1.6793278334036765E-2</v>
      </c>
      <c r="EP78" s="10">
        <v>-0.10771563342628787</v>
      </c>
      <c r="EQ78" s="10">
        <v>-3.1186428058876933E-2</v>
      </c>
      <c r="ER78" s="10">
        <v>-3.9088019573347857E-2</v>
      </c>
      <c r="ES78" s="10">
        <v>-0.11179517990446733</v>
      </c>
      <c r="ET78" s="10">
        <v>9.443918812782584E-2</v>
      </c>
      <c r="EU78" s="10">
        <v>-5.472047356541794E-2</v>
      </c>
      <c r="EV78" s="10">
        <v>7.8233153444252079E-2</v>
      </c>
      <c r="EW78" s="10">
        <v>0.17638540050272905</v>
      </c>
      <c r="EX78" s="10">
        <v>0.207048061624346</v>
      </c>
      <c r="EY78" s="10">
        <v>0.36978653871113598</v>
      </c>
      <c r="EZ78" s="10">
        <v>0.8169611575673692</v>
      </c>
      <c r="FA78" s="10">
        <v>1.1523671540982057</v>
      </c>
      <c r="FB78" s="10">
        <v>1.2705951389026604</v>
      </c>
      <c r="FC78" s="10">
        <v>1.7764746405743885</v>
      </c>
      <c r="FD78" s="10">
        <v>2.2347021945858927</v>
      </c>
      <c r="FE78" s="10">
        <v>2.5497868412066014</v>
      </c>
      <c r="FF78" s="10">
        <v>2.8492425089302764</v>
      </c>
      <c r="FG78" s="10">
        <v>2.600160610545267</v>
      </c>
      <c r="FH78" s="10">
        <v>1.9285207981371832</v>
      </c>
      <c r="FI78" s="10">
        <v>1.3703932633430869</v>
      </c>
      <c r="FJ78" s="10">
        <v>0.82936077520794349</v>
      </c>
      <c r="FK78" s="10">
        <v>4.1607415385935764E-2</v>
      </c>
      <c r="FL78" s="10">
        <v>-0.41633129869191687</v>
      </c>
      <c r="FM78" s="10">
        <v>-0.90302083458009141</v>
      </c>
      <c r="FN78" s="10">
        <v>-1.0869164004917611</v>
      </c>
      <c r="FO78" s="10">
        <v>-0.92178830766741027</v>
      </c>
      <c r="FP78" s="10">
        <v>-0.91735209249620986</v>
      </c>
      <c r="FQ78" s="10">
        <v>-0.54969348901216375</v>
      </c>
      <c r="FR78" s="10">
        <v>-0.71729530047175638</v>
      </c>
      <c r="FS78" s="10">
        <v>-0.81276078293942677</v>
      </c>
      <c r="FT78" s="10">
        <v>-0.87183697350209444</v>
      </c>
      <c r="FU78" s="10">
        <v>-1.0398155624059129</v>
      </c>
      <c r="FV78" s="10">
        <v>-0.96143477352281814</v>
      </c>
      <c r="FW78" s="10">
        <v>-0.71986740464675991</v>
      </c>
      <c r="FX78" s="10">
        <v>-0.53854816848393183</v>
      </c>
      <c r="FY78" s="10">
        <v>-0.53854816848393183</v>
      </c>
      <c r="FZ78" s="10">
        <v>-0.53854816848393183</v>
      </c>
      <c r="GA78" s="10">
        <v>-0.53854816848393183</v>
      </c>
      <c r="GB78" s="10">
        <v>-0.53854816848393183</v>
      </c>
      <c r="GC78" s="10">
        <v>-0.53854816848393183</v>
      </c>
      <c r="GD78" s="10">
        <v>-0.53854816848393183</v>
      </c>
      <c r="GE78" s="10">
        <v>-0.53854816848393183</v>
      </c>
      <c r="GF78" s="10">
        <v>-0.53854816848393183</v>
      </c>
      <c r="GG78" s="10">
        <v>-0.53854816848393183</v>
      </c>
      <c r="GH78" s="10">
        <v>-0.53854816848393183</v>
      </c>
      <c r="GI78" s="10">
        <v>-0.53854816848393183</v>
      </c>
      <c r="GJ78" s="10">
        <v>-0.53854816848393183</v>
      </c>
      <c r="GK78" s="10">
        <v>-0.53854816848393183</v>
      </c>
      <c r="GL78" s="10">
        <v>-0.53854816848393183</v>
      </c>
      <c r="GM78" s="10">
        <v>-0.53854816848393183</v>
      </c>
      <c r="GN78" s="10">
        <v>-0.53854816848393183</v>
      </c>
      <c r="GO78" s="10">
        <v>-0.53854816848393183</v>
      </c>
      <c r="GP78" s="10">
        <v>-0.53854816848393183</v>
      </c>
      <c r="GQ78" s="10">
        <v>-0.53854816848393183</v>
      </c>
      <c r="GR78" s="10">
        <v>-0.53854816848393183</v>
      </c>
      <c r="GS78" s="10">
        <v>-0.53854816848393183</v>
      </c>
      <c r="GT78" s="10">
        <v>-0.53854816848393183</v>
      </c>
      <c r="GU78" s="10">
        <v>-0.53854816848393183</v>
      </c>
      <c r="GV78" s="10">
        <v>-0.53854816848393183</v>
      </c>
    </row>
    <row r="79" spans="1:204" x14ac:dyDescent="0.25">
      <c r="B79" s="29" t="s">
        <v>220</v>
      </c>
      <c r="C79" t="s">
        <v>313</v>
      </c>
      <c r="D79" t="s">
        <v>313</v>
      </c>
      <c r="E79" t="s">
        <v>313</v>
      </c>
      <c r="F79" t="s">
        <v>313</v>
      </c>
      <c r="G79" t="s">
        <v>313</v>
      </c>
      <c r="H79" t="s">
        <v>313</v>
      </c>
      <c r="I79" t="s">
        <v>313</v>
      </c>
      <c r="J79" t="s">
        <v>313</v>
      </c>
      <c r="K79" t="s">
        <v>313</v>
      </c>
      <c r="L79" t="s">
        <v>313</v>
      </c>
      <c r="M79" t="s">
        <v>313</v>
      </c>
      <c r="N79" t="s">
        <v>313</v>
      </c>
      <c r="O79" t="s">
        <v>313</v>
      </c>
      <c r="P79" t="s">
        <v>313</v>
      </c>
      <c r="Q79" t="s">
        <v>313</v>
      </c>
      <c r="R79" t="s">
        <v>313</v>
      </c>
      <c r="S79" t="s">
        <v>313</v>
      </c>
      <c r="T79" t="s">
        <v>313</v>
      </c>
      <c r="U79" t="s">
        <v>313</v>
      </c>
      <c r="V79" t="s">
        <v>313</v>
      </c>
      <c r="W79" t="s">
        <v>313</v>
      </c>
      <c r="X79" t="s">
        <v>313</v>
      </c>
      <c r="Y79" t="s">
        <v>313</v>
      </c>
      <c r="Z79" t="s">
        <v>313</v>
      </c>
      <c r="AA79" t="s">
        <v>313</v>
      </c>
      <c r="AB79" t="s">
        <v>313</v>
      </c>
      <c r="AC79" t="s">
        <v>313</v>
      </c>
      <c r="AD79" t="s">
        <v>313</v>
      </c>
      <c r="AE79" t="s">
        <v>313</v>
      </c>
      <c r="AF79" t="s">
        <v>313</v>
      </c>
      <c r="AG79" t="s">
        <v>313</v>
      </c>
      <c r="AH79" t="s">
        <v>313</v>
      </c>
      <c r="AI79" t="s">
        <v>313</v>
      </c>
      <c r="AJ79" t="s">
        <v>313</v>
      </c>
      <c r="AK79" t="s">
        <v>313</v>
      </c>
      <c r="AL79" t="s">
        <v>313</v>
      </c>
      <c r="AM79" t="s">
        <v>313</v>
      </c>
      <c r="AN79" t="s">
        <v>313</v>
      </c>
      <c r="AO79" t="s">
        <v>313</v>
      </c>
      <c r="AP79" t="s">
        <v>313</v>
      </c>
      <c r="AQ79" t="s">
        <v>313</v>
      </c>
      <c r="AR79" t="s">
        <v>313</v>
      </c>
      <c r="AS79" t="s">
        <v>313</v>
      </c>
      <c r="AT79" t="s">
        <v>313</v>
      </c>
      <c r="AU79" t="s">
        <v>313</v>
      </c>
      <c r="AV79" t="s">
        <v>313</v>
      </c>
      <c r="AW79" t="s">
        <v>313</v>
      </c>
      <c r="AX79" t="s">
        <v>313</v>
      </c>
      <c r="AY79" t="s">
        <v>313</v>
      </c>
      <c r="AZ79" t="s">
        <v>313</v>
      </c>
      <c r="BA79" t="s">
        <v>313</v>
      </c>
      <c r="BB79" t="s">
        <v>313</v>
      </c>
      <c r="BC79" t="s">
        <v>313</v>
      </c>
      <c r="BD79" t="s">
        <v>313</v>
      </c>
      <c r="BE79" t="s">
        <v>313</v>
      </c>
      <c r="BF79" t="s">
        <v>313</v>
      </c>
      <c r="BG79" t="s">
        <v>313</v>
      </c>
      <c r="BH79" t="s">
        <v>313</v>
      </c>
      <c r="BI79" t="s">
        <v>313</v>
      </c>
      <c r="BJ79" t="s">
        <v>313</v>
      </c>
      <c r="BK79" t="s">
        <v>313</v>
      </c>
      <c r="BL79" t="s">
        <v>313</v>
      </c>
      <c r="BM79" t="s">
        <v>313</v>
      </c>
      <c r="BN79" t="s">
        <v>313</v>
      </c>
      <c r="BO79" t="s">
        <v>313</v>
      </c>
      <c r="BP79" t="s">
        <v>313</v>
      </c>
      <c r="BQ79" t="s">
        <v>313</v>
      </c>
      <c r="BR79" t="s">
        <v>313</v>
      </c>
      <c r="BS79" t="s">
        <v>313</v>
      </c>
      <c r="BT79" t="s">
        <v>313</v>
      </c>
      <c r="BU79" t="s">
        <v>313</v>
      </c>
      <c r="BV79" t="s">
        <v>313</v>
      </c>
      <c r="BW79" t="s">
        <v>313</v>
      </c>
      <c r="BX79" t="s">
        <v>313</v>
      </c>
      <c r="BY79" t="s">
        <v>313</v>
      </c>
      <c r="BZ79" t="s">
        <v>313</v>
      </c>
      <c r="CA79" t="s">
        <v>313</v>
      </c>
      <c r="CB79" t="s">
        <v>313</v>
      </c>
      <c r="CC79" t="s">
        <v>313</v>
      </c>
      <c r="CD79" t="s">
        <v>313</v>
      </c>
      <c r="CE79" t="s">
        <v>313</v>
      </c>
      <c r="CF79" t="s">
        <v>313</v>
      </c>
      <c r="CG79" t="s">
        <v>313</v>
      </c>
      <c r="CH79" t="s">
        <v>313</v>
      </c>
      <c r="CI79" s="32">
        <v>-1.1100000000000001</v>
      </c>
      <c r="CJ79" s="32">
        <v>0.31</v>
      </c>
      <c r="CK79" s="32">
        <v>-0.46</v>
      </c>
      <c r="CL79" s="32">
        <v>-0.27</v>
      </c>
      <c r="CM79" s="32">
        <v>0</v>
      </c>
      <c r="CN79" s="32">
        <v>-0.14000000000000001</v>
      </c>
      <c r="CO79" s="32">
        <v>0.31</v>
      </c>
      <c r="CP79" s="32">
        <v>-7.0000000000000007E-2</v>
      </c>
      <c r="CQ79" s="32">
        <v>-1.17</v>
      </c>
      <c r="CR79" s="32">
        <v>0.14000000000000001</v>
      </c>
      <c r="CS79" s="32">
        <v>0</v>
      </c>
      <c r="CT79" s="32">
        <v>0.34</v>
      </c>
      <c r="CU79" s="32">
        <v>-1.47</v>
      </c>
      <c r="CV79" s="32">
        <v>-0.23</v>
      </c>
      <c r="CW79" s="32">
        <v>1.45</v>
      </c>
      <c r="CX79" s="32">
        <v>-0.69</v>
      </c>
      <c r="CY79" s="32">
        <v>0.03</v>
      </c>
      <c r="CZ79" s="32">
        <v>0.04</v>
      </c>
      <c r="DA79" s="32">
        <v>-0.03</v>
      </c>
      <c r="DB79" s="32">
        <v>-0.81</v>
      </c>
      <c r="DC79" s="32">
        <v>0.2</v>
      </c>
      <c r="DD79" s="32">
        <v>0.91</v>
      </c>
      <c r="DE79" s="32">
        <v>0.16</v>
      </c>
      <c r="DF79" s="32">
        <v>0.5</v>
      </c>
      <c r="DG79" s="32">
        <v>0.26</v>
      </c>
      <c r="DH79" s="32">
        <v>0.45</v>
      </c>
      <c r="DI79" s="32">
        <v>7.0000000000000007E-2</v>
      </c>
      <c r="DJ79" s="32">
        <v>-0.13</v>
      </c>
      <c r="DK79" s="32">
        <v>-0.27</v>
      </c>
      <c r="DL79" s="32">
        <v>1.62</v>
      </c>
      <c r="DM79" s="32">
        <v>0.77</v>
      </c>
      <c r="DN79" s="32">
        <v>0.7</v>
      </c>
      <c r="DO79" s="32">
        <v>0.96</v>
      </c>
      <c r="DP79" s="32">
        <v>0.32</v>
      </c>
      <c r="DQ79" s="32">
        <v>0.94</v>
      </c>
      <c r="DR79" s="32">
        <v>1.37</v>
      </c>
      <c r="DS79" s="32">
        <v>-0.56000000000000005</v>
      </c>
      <c r="DT79" s="32">
        <v>1.1299999999999999</v>
      </c>
      <c r="DU79" s="32">
        <v>-7.0000000000000007E-2</v>
      </c>
      <c r="DV79" s="32">
        <v>0.28999999999999998</v>
      </c>
      <c r="DW79" s="32">
        <v>1.2</v>
      </c>
      <c r="DX79" s="32">
        <v>1.67</v>
      </c>
      <c r="DY79" s="32">
        <v>0.98</v>
      </c>
      <c r="DZ79" s="32">
        <v>2.4</v>
      </c>
      <c r="EA79" s="32">
        <v>1.1299999999999999</v>
      </c>
      <c r="EB79" s="32">
        <v>1.23</v>
      </c>
      <c r="EC79" s="32">
        <v>1</v>
      </c>
      <c r="ED79" s="32">
        <v>0.65</v>
      </c>
      <c r="EE79" s="32">
        <v>-0.05</v>
      </c>
      <c r="EF79" s="32">
        <v>1.1200000000000001</v>
      </c>
      <c r="EG79" s="32">
        <v>1.42</v>
      </c>
      <c r="EH79" s="32">
        <v>0.49</v>
      </c>
      <c r="EI79" s="32">
        <v>0.57999999999999996</v>
      </c>
      <c r="EJ79" s="32">
        <v>0.55000000000000004</v>
      </c>
      <c r="EK79" s="32">
        <v>0.27</v>
      </c>
      <c r="EL79" s="32">
        <v>-7.0000000000000007E-2</v>
      </c>
      <c r="EM79" s="32">
        <v>0.1</v>
      </c>
      <c r="EN79" s="32">
        <v>0.14000000000000001</v>
      </c>
      <c r="EO79" s="32">
        <v>0.74</v>
      </c>
      <c r="EP79" s="32">
        <v>-0.08</v>
      </c>
      <c r="EQ79" s="32">
        <v>1.01</v>
      </c>
      <c r="ER79" s="32">
        <v>0.26</v>
      </c>
      <c r="ES79" s="32">
        <v>0.22</v>
      </c>
      <c r="ET79" s="32">
        <v>0.23</v>
      </c>
      <c r="EU79" s="32">
        <v>0.36</v>
      </c>
      <c r="EV79" s="32">
        <v>0.49</v>
      </c>
      <c r="EW79" s="32">
        <v>0.53</v>
      </c>
      <c r="EX79" s="32">
        <v>0.28000000000000003</v>
      </c>
      <c r="EY79" s="32">
        <v>0.6</v>
      </c>
      <c r="EZ79" s="32">
        <v>2.0699999999999998</v>
      </c>
      <c r="FA79" s="32">
        <v>1.39</v>
      </c>
      <c r="FB79" s="32">
        <v>0</v>
      </c>
      <c r="FC79" s="32">
        <v>0.7</v>
      </c>
      <c r="FD79" s="32">
        <v>2.89</v>
      </c>
      <c r="FE79" s="32">
        <v>0.84</v>
      </c>
      <c r="FF79" s="32">
        <v>0.77</v>
      </c>
      <c r="FG79" s="32">
        <v>0.33</v>
      </c>
      <c r="FH79" s="32">
        <v>0.25</v>
      </c>
      <c r="FI79" s="32">
        <v>-0.45</v>
      </c>
      <c r="FJ79" s="32">
        <v>-1.26</v>
      </c>
      <c r="FK79" s="32">
        <v>-1.24</v>
      </c>
      <c r="FL79" s="32">
        <v>7.0000000000000007E-2</v>
      </c>
      <c r="FM79" s="32">
        <v>-0.41</v>
      </c>
      <c r="FN79" s="32">
        <v>-0.26</v>
      </c>
      <c r="FO79" s="32">
        <v>-0.48</v>
      </c>
      <c r="FP79" s="32">
        <v>-0.28999999999999998</v>
      </c>
      <c r="FQ79" s="32">
        <v>0.56999999999999995</v>
      </c>
      <c r="FR79" s="32">
        <v>-0.82</v>
      </c>
      <c r="FS79" s="32">
        <v>-1.87</v>
      </c>
      <c r="FT79" s="32">
        <v>-0.99</v>
      </c>
      <c r="FU79" s="32">
        <v>-0.76</v>
      </c>
      <c r="FV79" s="32">
        <v>-0.67</v>
      </c>
      <c r="FW79" s="32">
        <v>-0.42</v>
      </c>
      <c r="FX79" s="32">
        <v>-0.42</v>
      </c>
      <c r="FY79" s="32">
        <v>-0.42</v>
      </c>
      <c r="FZ79" s="32">
        <v>-0.42</v>
      </c>
      <c r="GA79" s="32">
        <v>-0.42</v>
      </c>
      <c r="GB79" s="32">
        <v>-0.42</v>
      </c>
      <c r="GC79" s="32">
        <v>-0.42</v>
      </c>
      <c r="GD79" s="32">
        <v>-0.42</v>
      </c>
      <c r="GE79" s="32">
        <v>-0.42</v>
      </c>
      <c r="GF79" s="32">
        <v>-0.42</v>
      </c>
      <c r="GG79" s="32">
        <v>-0.42</v>
      </c>
      <c r="GH79" s="32">
        <v>-0.42</v>
      </c>
      <c r="GI79" s="32">
        <v>-0.42</v>
      </c>
      <c r="GJ79" s="32">
        <v>-0.42</v>
      </c>
      <c r="GK79" s="32">
        <v>-0.42</v>
      </c>
      <c r="GL79" s="32">
        <v>-0.42</v>
      </c>
      <c r="GM79" s="32">
        <v>-0.42</v>
      </c>
      <c r="GN79" s="32">
        <v>-0.42</v>
      </c>
      <c r="GO79" s="32">
        <v>-0.42</v>
      </c>
      <c r="GP79" s="32">
        <v>-0.42</v>
      </c>
      <c r="GQ79" s="32">
        <v>-0.42</v>
      </c>
      <c r="GR79" s="32">
        <v>-0.42</v>
      </c>
      <c r="GS79" s="32">
        <v>-0.42</v>
      </c>
      <c r="GT79" s="32">
        <v>-0.42</v>
      </c>
      <c r="GU79" s="32">
        <v>-0.42</v>
      </c>
      <c r="GV79" s="32">
        <v>-0.42</v>
      </c>
    </row>
    <row r="80" spans="1:204" x14ac:dyDescent="0.25">
      <c r="B80" s="29" t="s">
        <v>239</v>
      </c>
      <c r="C80" t="s">
        <v>313</v>
      </c>
      <c r="D80" t="s">
        <v>313</v>
      </c>
      <c r="E80" t="s">
        <v>313</v>
      </c>
      <c r="F80" t="s">
        <v>313</v>
      </c>
      <c r="G80" t="s">
        <v>313</v>
      </c>
      <c r="H80" t="s">
        <v>313</v>
      </c>
      <c r="I80" t="s">
        <v>313</v>
      </c>
      <c r="J80" t="s">
        <v>313</v>
      </c>
      <c r="K80" t="s">
        <v>313</v>
      </c>
      <c r="L80" t="s">
        <v>313</v>
      </c>
      <c r="M80" t="s">
        <v>313</v>
      </c>
      <c r="N80" t="s">
        <v>313</v>
      </c>
      <c r="O80" t="s">
        <v>313</v>
      </c>
      <c r="P80" t="s">
        <v>313</v>
      </c>
      <c r="Q80" t="s">
        <v>313</v>
      </c>
      <c r="R80" t="s">
        <v>313</v>
      </c>
      <c r="S80" t="s">
        <v>313</v>
      </c>
      <c r="T80" t="s">
        <v>313</v>
      </c>
      <c r="U80" t="s">
        <v>313</v>
      </c>
      <c r="V80" t="s">
        <v>313</v>
      </c>
      <c r="W80" s="10">
        <v>0.63118173164866997</v>
      </c>
      <c r="X80" s="10">
        <v>0.9215228104014398</v>
      </c>
      <c r="Y80" s="10">
        <v>1.6105236920128281</v>
      </c>
      <c r="Z80" s="10">
        <v>1.92505745713429</v>
      </c>
      <c r="AA80" s="10">
        <v>1.9822243500918699</v>
      </c>
      <c r="AB80" s="10">
        <v>1.3892469210444365</v>
      </c>
      <c r="AC80" s="10">
        <v>0.62372357693981073</v>
      </c>
      <c r="AD80" s="10">
        <v>0.22157673115496629</v>
      </c>
      <c r="AE80" s="10">
        <v>-0.15706946303713501</v>
      </c>
      <c r="AF80" s="10">
        <v>0.19243475141177377</v>
      </c>
      <c r="AG80" s="10">
        <v>0.32162096756898328</v>
      </c>
      <c r="AH80" s="10">
        <v>0.27539448469138911</v>
      </c>
      <c r="AI80" s="10">
        <v>0.21030677957139285</v>
      </c>
      <c r="AJ80" s="10">
        <v>0.57801488117631006</v>
      </c>
      <c r="AK80" s="10">
        <v>0.64038217216507431</v>
      </c>
      <c r="AL80" s="10">
        <v>0.77723181952128317</v>
      </c>
      <c r="AM80" s="10">
        <v>0.47893416739725492</v>
      </c>
      <c r="AN80" s="10">
        <v>4.6471980063004223E-2</v>
      </c>
      <c r="AO80" s="10">
        <v>-0.12653054598871952</v>
      </c>
      <c r="AP80" s="10">
        <v>-0.14729586596154301</v>
      </c>
      <c r="AQ80" s="10">
        <v>0.46432243628792524</v>
      </c>
      <c r="AR80" s="10">
        <v>0.47238945960160206</v>
      </c>
      <c r="AS80" s="10">
        <v>0.37924402989214934</v>
      </c>
      <c r="AT80" s="10">
        <v>0.370029363566097</v>
      </c>
      <c r="AU80" s="10">
        <v>0.16738621960250799</v>
      </c>
      <c r="AV80" s="10">
        <v>0.18006510997258202</v>
      </c>
      <c r="AW80" s="10">
        <v>0.21411093613684473</v>
      </c>
      <c r="AX80" s="10">
        <v>0.35772440527796623</v>
      </c>
      <c r="AY80" s="10">
        <v>0.28889440175170245</v>
      </c>
      <c r="AZ80" s="10">
        <v>0.45850690787566495</v>
      </c>
      <c r="BA80" s="10">
        <v>0.92846960672042578</v>
      </c>
      <c r="BB80" s="10">
        <v>1.3021872449582799</v>
      </c>
      <c r="BC80" s="10">
        <v>1.7182841782221052</v>
      </c>
      <c r="BD80" s="10">
        <v>1.9020992532438674</v>
      </c>
      <c r="BE80" s="10">
        <v>2.1362717562150975</v>
      </c>
      <c r="BF80" s="10">
        <v>1.3824262891321508</v>
      </c>
      <c r="BG80" s="10">
        <v>1.2314799465731081</v>
      </c>
      <c r="BH80" s="10">
        <v>1.2957117942334482</v>
      </c>
      <c r="BI80" s="10">
        <v>0.9717799508211632</v>
      </c>
      <c r="BJ80" s="10">
        <v>1.5734318242295675</v>
      </c>
      <c r="BK80" s="10">
        <v>1.3725594459859094</v>
      </c>
      <c r="BL80" s="10">
        <v>1.5021464014289818</v>
      </c>
      <c r="BM80" s="10">
        <v>1.9112677581603368</v>
      </c>
      <c r="BN80" s="10">
        <v>1.4793409182309563</v>
      </c>
      <c r="BO80" s="10">
        <v>1.6764604348441718</v>
      </c>
      <c r="BP80" s="10">
        <v>1.6411444341848291</v>
      </c>
      <c r="BQ80" s="10">
        <v>1.6623420667628117</v>
      </c>
      <c r="BR80" s="10">
        <v>1.5812186356625977</v>
      </c>
      <c r="BS80" s="10">
        <v>1.5151799091779303</v>
      </c>
      <c r="BT80" s="10">
        <v>0.99294775292904369</v>
      </c>
      <c r="BU80" s="10">
        <v>0.33254503091410015</v>
      </c>
      <c r="BV80" s="10">
        <v>0.7417281601303799</v>
      </c>
      <c r="BW80" s="10">
        <v>0.33961699709405113</v>
      </c>
      <c r="BX80" s="10">
        <v>0.49275556192686065</v>
      </c>
      <c r="BY80" s="10">
        <v>0.61413954322145581</v>
      </c>
      <c r="BZ80" s="10">
        <v>0.81615262532779576</v>
      </c>
      <c r="CA80" s="10">
        <v>0.91275346493175702</v>
      </c>
      <c r="CB80" s="10">
        <v>1.0121896012768814</v>
      </c>
      <c r="CC80" s="10">
        <v>1.1665687617649074</v>
      </c>
      <c r="CD80" s="10">
        <v>0.86373029048961758</v>
      </c>
      <c r="CE80" s="10">
        <v>1.2949209220726701</v>
      </c>
      <c r="CF80" s="10">
        <v>1.15537132555559</v>
      </c>
      <c r="CG80" s="10">
        <v>1.0207754797882229</v>
      </c>
      <c r="CH80" s="10">
        <v>1.1252314908325602</v>
      </c>
      <c r="CI80" s="10">
        <v>1.0999809592750154</v>
      </c>
      <c r="CJ80" s="10">
        <v>1.3060430435024752</v>
      </c>
      <c r="CK80" s="10">
        <v>1.3333608295187691</v>
      </c>
      <c r="CL80" s="10">
        <v>1.2362932001656042</v>
      </c>
      <c r="CM80" s="10">
        <v>1.4418595439509017</v>
      </c>
      <c r="CN80" s="10">
        <v>1.3291482021698817</v>
      </c>
      <c r="CO80" s="10">
        <v>1.5307344918273125</v>
      </c>
      <c r="CP80" s="10">
        <v>1.3549420927270988</v>
      </c>
      <c r="CQ80" s="10">
        <v>0.73306504061338895</v>
      </c>
      <c r="CR80" s="10">
        <v>0.5851306309565445</v>
      </c>
      <c r="CS80" s="10">
        <v>0.27694177849141177</v>
      </c>
      <c r="CT80" s="10">
        <v>0.29533931748280051</v>
      </c>
      <c r="CU80" s="10">
        <v>0.11504136192008624</v>
      </c>
      <c r="CV80" s="10">
        <v>0.16852316686706373</v>
      </c>
      <c r="CW80" s="10">
        <v>0.43351966011649151</v>
      </c>
      <c r="CX80" s="10">
        <v>0.32461745018676336</v>
      </c>
      <c r="CY80" s="10">
        <v>0.71384071811996341</v>
      </c>
      <c r="CZ80" s="10">
        <v>0.65545923186991317</v>
      </c>
      <c r="DA80" s="10">
        <v>0.37509944823659841</v>
      </c>
      <c r="DB80" s="10">
        <v>0.22012196943625753</v>
      </c>
      <c r="DC80" s="10">
        <v>7.460035601362075E-2</v>
      </c>
      <c r="DD80" s="10">
        <v>0.25605302623364545</v>
      </c>
      <c r="DE80" s="10">
        <v>0.14699253692516173</v>
      </c>
      <c r="DF80" s="10">
        <v>0.44590082920633922</v>
      </c>
      <c r="DG80" s="10">
        <v>0.40301737828578221</v>
      </c>
      <c r="DH80" s="10">
        <v>0.22962482277662352</v>
      </c>
      <c r="DI80" s="10">
        <v>0.31072277681610827</v>
      </c>
      <c r="DJ80" s="10">
        <v>0.23392556410555054</v>
      </c>
      <c r="DK80" s="10">
        <v>0.156539936408509</v>
      </c>
      <c r="DL80" s="10">
        <v>0.41096147885829026</v>
      </c>
      <c r="DM80" s="10">
        <v>0.56594345538797031</v>
      </c>
      <c r="DN80" s="10">
        <v>0.70248336207523254</v>
      </c>
      <c r="DO80" s="10">
        <v>0.95844389157974352</v>
      </c>
      <c r="DP80" s="10">
        <v>0.69016762507468132</v>
      </c>
      <c r="DQ80" s="10">
        <v>0.7685123553545925</v>
      </c>
      <c r="DR80" s="10">
        <v>0.90665807348117944</v>
      </c>
      <c r="DS80" s="10">
        <v>0.56841606474835327</v>
      </c>
      <c r="DT80" s="10">
        <v>0.72321394597771549</v>
      </c>
      <c r="DU80" s="10">
        <v>0.52684628726029903</v>
      </c>
      <c r="DV80" s="10">
        <v>0.31071015578324201</v>
      </c>
      <c r="DW80" s="10">
        <v>0.87956125831742649</v>
      </c>
      <c r="DX80" s="10">
        <v>1.1254147270765065</v>
      </c>
      <c r="DY80" s="10">
        <v>1.357953040343973</v>
      </c>
      <c r="DZ80" s="10">
        <v>1.9943078011991724</v>
      </c>
      <c r="EA80" s="10">
        <v>2.4849455677227099</v>
      </c>
      <c r="EB80" s="10">
        <v>2.7338397188532326</v>
      </c>
      <c r="EC80" s="10">
        <v>3.0766964091553772</v>
      </c>
      <c r="ED80" s="10">
        <v>2.8776572965884446</v>
      </c>
      <c r="EE80" s="10">
        <v>2.2966376524284975</v>
      </c>
      <c r="EF80" s="10">
        <v>2.1856532710138676</v>
      </c>
      <c r="EG80" s="10">
        <v>1.85231155340678</v>
      </c>
      <c r="EH80" s="10">
        <v>1.604744153585355</v>
      </c>
      <c r="EI80" s="10">
        <v>1.5506067859832551</v>
      </c>
      <c r="EJ80" s="10">
        <v>1.2123136502013803</v>
      </c>
      <c r="EK80" s="10">
        <v>1.1478783694155346</v>
      </c>
      <c r="EL80" s="10">
        <v>0.89561366679675969</v>
      </c>
      <c r="EM80" s="10">
        <v>0.70270455490695827</v>
      </c>
      <c r="EN80" s="10">
        <v>0.39501680493674018</v>
      </c>
      <c r="EO80" s="10">
        <v>0.31778691527121095</v>
      </c>
      <c r="EP80" s="10">
        <v>0.17027787538657024</v>
      </c>
      <c r="EQ80" s="10">
        <v>0.3232416657851882</v>
      </c>
      <c r="ER80" s="10">
        <v>0.37671983382247626</v>
      </c>
      <c r="ES80" s="10">
        <v>0.306725981599272</v>
      </c>
      <c r="ET80" s="10">
        <v>0.65794655089550502</v>
      </c>
      <c r="EU80" s="10">
        <v>0.50406079758087707</v>
      </c>
      <c r="EV80" s="10">
        <v>0.59788983794691952</v>
      </c>
      <c r="EW80" s="10">
        <v>0.68159972199005558</v>
      </c>
      <c r="EX80" s="10">
        <v>0.62102586724639752</v>
      </c>
      <c r="EY80" s="10">
        <v>0.65858604349496996</v>
      </c>
      <c r="EZ80" s="10">
        <v>1.0441696915988326</v>
      </c>
      <c r="FA80" s="10">
        <v>1.1561817590678205</v>
      </c>
      <c r="FB80" s="10">
        <v>1.3518385227291485</v>
      </c>
      <c r="FC80" s="10">
        <v>2.2746958401703301</v>
      </c>
      <c r="FD80" s="10">
        <v>2.8736112737676027</v>
      </c>
      <c r="FE80" s="10">
        <v>3.2592803733958675</v>
      </c>
      <c r="FF80" s="10">
        <v>3.2532782951267727</v>
      </c>
      <c r="FG80" s="10">
        <v>2.7071902386408002</v>
      </c>
      <c r="FH80" s="10">
        <v>1.8982935753609</v>
      </c>
      <c r="FI80" s="10">
        <v>1.2902046139206225</v>
      </c>
      <c r="FJ80" s="10">
        <v>0.76421862857261424</v>
      </c>
      <c r="FK80" s="10">
        <v>-0.20177394077731575</v>
      </c>
      <c r="FL80" s="10">
        <v>-0.69612948226783389</v>
      </c>
      <c r="FM80" s="10">
        <v>-1.063940366200804</v>
      </c>
      <c r="FN80" s="10">
        <v>-1.1348006711832312</v>
      </c>
      <c r="FO80" s="10">
        <v>-0.92128745323761119</v>
      </c>
      <c r="FP80" s="10">
        <v>-0.82529494934432424</v>
      </c>
      <c r="FQ80" s="10">
        <v>-0.40107635934239222</v>
      </c>
      <c r="FR80" s="10">
        <v>-0.49826515301160174</v>
      </c>
      <c r="FS80" s="10">
        <v>-0.6114963500167867</v>
      </c>
      <c r="FT80" s="10">
        <v>-0.7741626434917942</v>
      </c>
      <c r="FU80" s="10">
        <v>-0.88899383688846356</v>
      </c>
      <c r="FV80" s="10">
        <v>-0.8838917510835036</v>
      </c>
      <c r="FW80" s="10">
        <v>-0.54664438581226349</v>
      </c>
      <c r="FX80" s="10">
        <v>-0.18055813466532772</v>
      </c>
      <c r="FY80" s="10">
        <v>-0.18055813466532772</v>
      </c>
      <c r="FZ80" s="10">
        <v>-0.18055813466532772</v>
      </c>
      <c r="GA80" s="10">
        <v>-0.18055813466532772</v>
      </c>
      <c r="GB80" s="10">
        <v>-0.18055813466532772</v>
      </c>
      <c r="GC80" s="10">
        <v>-0.18055813466532772</v>
      </c>
      <c r="GD80" s="10">
        <v>-0.18055813466532772</v>
      </c>
      <c r="GE80" s="10">
        <v>-0.18055813466532772</v>
      </c>
      <c r="GF80" s="10">
        <v>-0.18055813466532772</v>
      </c>
      <c r="GG80" s="10">
        <v>-0.18055813466532772</v>
      </c>
      <c r="GH80" s="10">
        <v>-0.18055813466532772</v>
      </c>
      <c r="GI80" s="10">
        <v>-0.18055813466532772</v>
      </c>
      <c r="GJ80" s="10">
        <v>-0.18055813466532772</v>
      </c>
      <c r="GK80" s="10">
        <v>-0.18055813466532772</v>
      </c>
      <c r="GL80" s="10">
        <v>-0.18055813466532772</v>
      </c>
      <c r="GM80" s="10">
        <v>-0.18055813466532772</v>
      </c>
      <c r="GN80" s="10">
        <v>-0.18055813466532772</v>
      </c>
      <c r="GO80" s="10">
        <v>-0.18055813466532772</v>
      </c>
      <c r="GP80" s="10">
        <v>-0.18055813466532772</v>
      </c>
      <c r="GQ80" s="10">
        <v>-0.18055813466532772</v>
      </c>
      <c r="GR80" s="10">
        <v>-0.18055813466532772</v>
      </c>
      <c r="GS80" s="10">
        <v>-0.18055813466532772</v>
      </c>
      <c r="GT80" s="10">
        <v>-0.18055813466532772</v>
      </c>
      <c r="GU80" s="10">
        <v>-0.18055813466532772</v>
      </c>
      <c r="GV80" s="10">
        <v>-0.18055813466532772</v>
      </c>
    </row>
    <row r="81" spans="2:204" x14ac:dyDescent="0.25">
      <c r="B81" s="31" t="s">
        <v>344</v>
      </c>
      <c r="C81" t="e">
        <f>C80-C78</f>
        <v>#VALUE!</v>
      </c>
      <c r="D81" t="e">
        <f t="shared" ref="D81:BO81" si="265">D80-D78</f>
        <v>#VALUE!</v>
      </c>
      <c r="E81" t="e">
        <f t="shared" si="265"/>
        <v>#VALUE!</v>
      </c>
      <c r="F81" t="e">
        <f t="shared" si="265"/>
        <v>#VALUE!</v>
      </c>
      <c r="G81" t="e">
        <f t="shared" si="265"/>
        <v>#VALUE!</v>
      </c>
      <c r="H81" t="e">
        <f t="shared" si="265"/>
        <v>#VALUE!</v>
      </c>
      <c r="I81" t="e">
        <f t="shared" si="265"/>
        <v>#VALUE!</v>
      </c>
      <c r="J81" t="e">
        <f t="shared" si="265"/>
        <v>#VALUE!</v>
      </c>
      <c r="K81" t="e">
        <f t="shared" si="265"/>
        <v>#VALUE!</v>
      </c>
      <c r="L81" t="e">
        <f t="shared" si="265"/>
        <v>#VALUE!</v>
      </c>
      <c r="M81" t="e">
        <f t="shared" si="265"/>
        <v>#VALUE!</v>
      </c>
      <c r="N81" t="e">
        <f t="shared" si="265"/>
        <v>#VALUE!</v>
      </c>
      <c r="O81" t="e">
        <f t="shared" si="265"/>
        <v>#VALUE!</v>
      </c>
      <c r="P81" t="e">
        <f t="shared" si="265"/>
        <v>#VALUE!</v>
      </c>
      <c r="Q81" t="e">
        <f t="shared" si="265"/>
        <v>#VALUE!</v>
      </c>
      <c r="R81" t="e">
        <f t="shared" si="265"/>
        <v>#VALUE!</v>
      </c>
      <c r="S81" t="e">
        <f t="shared" si="265"/>
        <v>#VALUE!</v>
      </c>
      <c r="T81" t="e">
        <f t="shared" si="265"/>
        <v>#VALUE!</v>
      </c>
      <c r="U81" t="e">
        <f t="shared" si="265"/>
        <v>#VALUE!</v>
      </c>
      <c r="V81" t="e">
        <f t="shared" si="265"/>
        <v>#VALUE!</v>
      </c>
      <c r="W81" t="e">
        <f t="shared" si="265"/>
        <v>#VALUE!</v>
      </c>
      <c r="X81" t="e">
        <f t="shared" si="265"/>
        <v>#VALUE!</v>
      </c>
      <c r="Y81" t="e">
        <f t="shared" si="265"/>
        <v>#VALUE!</v>
      </c>
      <c r="Z81" t="e">
        <f t="shared" si="265"/>
        <v>#VALUE!</v>
      </c>
      <c r="AA81" t="e">
        <f t="shared" si="265"/>
        <v>#VALUE!</v>
      </c>
      <c r="AB81" t="e">
        <f t="shared" si="265"/>
        <v>#VALUE!</v>
      </c>
      <c r="AC81" t="e">
        <f t="shared" si="265"/>
        <v>#VALUE!</v>
      </c>
      <c r="AD81" t="e">
        <f t="shared" si="265"/>
        <v>#VALUE!</v>
      </c>
      <c r="AE81" t="e">
        <f t="shared" si="265"/>
        <v>#VALUE!</v>
      </c>
      <c r="AF81" t="e">
        <f t="shared" si="265"/>
        <v>#VALUE!</v>
      </c>
      <c r="AG81" t="e">
        <f t="shared" si="265"/>
        <v>#VALUE!</v>
      </c>
      <c r="AH81" t="e">
        <f t="shared" si="265"/>
        <v>#VALUE!</v>
      </c>
      <c r="AI81" t="e">
        <f t="shared" si="265"/>
        <v>#VALUE!</v>
      </c>
      <c r="AJ81" t="e">
        <f t="shared" si="265"/>
        <v>#VALUE!</v>
      </c>
      <c r="AK81" t="e">
        <f t="shared" si="265"/>
        <v>#VALUE!</v>
      </c>
      <c r="AL81" t="e">
        <f t="shared" si="265"/>
        <v>#VALUE!</v>
      </c>
      <c r="AM81" t="e">
        <f t="shared" si="265"/>
        <v>#VALUE!</v>
      </c>
      <c r="AN81" t="e">
        <f t="shared" si="265"/>
        <v>#VALUE!</v>
      </c>
      <c r="AO81" t="e">
        <f t="shared" si="265"/>
        <v>#VALUE!</v>
      </c>
      <c r="AP81" t="e">
        <f t="shared" si="265"/>
        <v>#VALUE!</v>
      </c>
      <c r="AQ81" t="e">
        <f t="shared" si="265"/>
        <v>#VALUE!</v>
      </c>
      <c r="AR81" t="e">
        <f t="shared" si="265"/>
        <v>#VALUE!</v>
      </c>
      <c r="AS81" t="e">
        <f t="shared" si="265"/>
        <v>#VALUE!</v>
      </c>
      <c r="AT81" t="e">
        <f t="shared" si="265"/>
        <v>#VALUE!</v>
      </c>
      <c r="AU81" t="e">
        <f t="shared" si="265"/>
        <v>#VALUE!</v>
      </c>
      <c r="AV81" t="e">
        <f t="shared" si="265"/>
        <v>#VALUE!</v>
      </c>
      <c r="AW81" t="e">
        <f t="shared" si="265"/>
        <v>#VALUE!</v>
      </c>
      <c r="AX81" t="e">
        <f t="shared" si="265"/>
        <v>#VALUE!</v>
      </c>
      <c r="AY81" t="e">
        <f t="shared" si="265"/>
        <v>#VALUE!</v>
      </c>
      <c r="AZ81" t="e">
        <f t="shared" si="265"/>
        <v>#VALUE!</v>
      </c>
      <c r="BA81" t="e">
        <f t="shared" si="265"/>
        <v>#VALUE!</v>
      </c>
      <c r="BB81" t="e">
        <f t="shared" si="265"/>
        <v>#VALUE!</v>
      </c>
      <c r="BC81" t="e">
        <f t="shared" si="265"/>
        <v>#VALUE!</v>
      </c>
      <c r="BD81" t="e">
        <f t="shared" si="265"/>
        <v>#VALUE!</v>
      </c>
      <c r="BE81" t="e">
        <f t="shared" si="265"/>
        <v>#VALUE!</v>
      </c>
      <c r="BF81" t="e">
        <f t="shared" si="265"/>
        <v>#VALUE!</v>
      </c>
      <c r="BG81" t="e">
        <f t="shared" si="265"/>
        <v>#VALUE!</v>
      </c>
      <c r="BH81" t="e">
        <f t="shared" si="265"/>
        <v>#VALUE!</v>
      </c>
      <c r="BI81" t="e">
        <f t="shared" si="265"/>
        <v>#VALUE!</v>
      </c>
      <c r="BJ81" t="e">
        <f t="shared" si="265"/>
        <v>#VALUE!</v>
      </c>
      <c r="BK81" t="e">
        <f t="shared" si="265"/>
        <v>#VALUE!</v>
      </c>
      <c r="BL81" t="e">
        <f t="shared" si="265"/>
        <v>#VALUE!</v>
      </c>
      <c r="BM81" t="e">
        <f t="shared" si="265"/>
        <v>#VALUE!</v>
      </c>
      <c r="BN81" t="e">
        <f t="shared" si="265"/>
        <v>#VALUE!</v>
      </c>
      <c r="BO81" t="e">
        <f t="shared" si="265"/>
        <v>#VALUE!</v>
      </c>
      <c r="BP81" t="e">
        <f t="shared" ref="BP81:EA81" si="266">BP80-BP78</f>
        <v>#VALUE!</v>
      </c>
      <c r="BQ81" t="e">
        <f t="shared" si="266"/>
        <v>#VALUE!</v>
      </c>
      <c r="BR81" t="e">
        <f t="shared" si="266"/>
        <v>#VALUE!</v>
      </c>
      <c r="BS81" t="e">
        <f t="shared" si="266"/>
        <v>#VALUE!</v>
      </c>
      <c r="BT81" t="e">
        <f t="shared" si="266"/>
        <v>#VALUE!</v>
      </c>
      <c r="BU81" t="e">
        <f t="shared" si="266"/>
        <v>#VALUE!</v>
      </c>
      <c r="BV81" t="e">
        <f t="shared" si="266"/>
        <v>#VALUE!</v>
      </c>
      <c r="BW81" t="e">
        <f t="shared" si="266"/>
        <v>#VALUE!</v>
      </c>
      <c r="BX81" t="e">
        <f t="shared" si="266"/>
        <v>#VALUE!</v>
      </c>
      <c r="BY81" t="e">
        <f t="shared" si="266"/>
        <v>#VALUE!</v>
      </c>
      <c r="BZ81" t="e">
        <f t="shared" si="266"/>
        <v>#VALUE!</v>
      </c>
      <c r="CA81" t="e">
        <f t="shared" si="266"/>
        <v>#VALUE!</v>
      </c>
      <c r="CB81" t="e">
        <f t="shared" si="266"/>
        <v>#VALUE!</v>
      </c>
      <c r="CC81" t="e">
        <f t="shared" si="266"/>
        <v>#VALUE!</v>
      </c>
      <c r="CD81" t="e">
        <f t="shared" si="266"/>
        <v>#VALUE!</v>
      </c>
      <c r="CE81" t="e">
        <f t="shared" si="266"/>
        <v>#VALUE!</v>
      </c>
      <c r="CF81" t="e">
        <f t="shared" si="266"/>
        <v>#VALUE!</v>
      </c>
      <c r="CG81" t="e">
        <f t="shared" si="266"/>
        <v>#VALUE!</v>
      </c>
      <c r="CH81" t="e">
        <f t="shared" si="266"/>
        <v>#VALUE!</v>
      </c>
      <c r="CI81" t="e">
        <f t="shared" si="266"/>
        <v>#VALUE!</v>
      </c>
      <c r="CJ81" t="e">
        <f t="shared" si="266"/>
        <v>#VALUE!</v>
      </c>
      <c r="CK81" t="e">
        <f t="shared" si="266"/>
        <v>#VALUE!</v>
      </c>
      <c r="CL81" t="e">
        <f t="shared" si="266"/>
        <v>#VALUE!</v>
      </c>
      <c r="CM81" t="e">
        <f t="shared" si="266"/>
        <v>#VALUE!</v>
      </c>
      <c r="CN81" t="e">
        <f t="shared" si="266"/>
        <v>#VALUE!</v>
      </c>
      <c r="CO81" t="e">
        <f t="shared" si="266"/>
        <v>#VALUE!</v>
      </c>
      <c r="CP81">
        <f t="shared" si="266"/>
        <v>0.30141285260394279</v>
      </c>
      <c r="CQ81">
        <f t="shared" si="266"/>
        <v>0.27630415820387066</v>
      </c>
      <c r="CR81">
        <f t="shared" si="266"/>
        <v>0.24849437204649022</v>
      </c>
      <c r="CS81">
        <f t="shared" si="266"/>
        <v>0.23302210185873368</v>
      </c>
      <c r="CT81">
        <f t="shared" si="266"/>
        <v>0.28212028183065924</v>
      </c>
      <c r="CU81">
        <f t="shared" si="266"/>
        <v>0.24321680659786604</v>
      </c>
      <c r="CV81">
        <f t="shared" si="266"/>
        <v>0.3011175826677982</v>
      </c>
      <c r="CW81">
        <f t="shared" si="266"/>
        <v>0.34130497891887857</v>
      </c>
      <c r="CX81">
        <f t="shared" si="266"/>
        <v>0.43980305772656481</v>
      </c>
      <c r="CY81">
        <f t="shared" si="266"/>
        <v>0.55253230219392235</v>
      </c>
      <c r="CZ81">
        <f t="shared" si="266"/>
        <v>0.44216640053986145</v>
      </c>
      <c r="DA81">
        <f t="shared" si="266"/>
        <v>0.44640796984865194</v>
      </c>
      <c r="DB81">
        <f t="shared" si="266"/>
        <v>0.34833857097114285</v>
      </c>
      <c r="DC81">
        <f t="shared" si="266"/>
        <v>0.21613131255835444</v>
      </c>
      <c r="DD81">
        <f t="shared" si="266"/>
        <v>0.23639664670976196</v>
      </c>
      <c r="DE81">
        <f t="shared" si="266"/>
        <v>0.15164882211791547</v>
      </c>
      <c r="DF81">
        <f t="shared" si="266"/>
        <v>0.13193361508223983</v>
      </c>
      <c r="DG81">
        <f t="shared" si="266"/>
        <v>0.18038864350397105</v>
      </c>
      <c r="DH81">
        <f t="shared" si="266"/>
        <v>0.26040335440722517</v>
      </c>
      <c r="DI81">
        <f t="shared" si="266"/>
        <v>0.36446058758215216</v>
      </c>
      <c r="DJ81">
        <f t="shared" si="266"/>
        <v>0.48818548186121552</v>
      </c>
      <c r="DK81">
        <f t="shared" si="266"/>
        <v>0.57909880082743515</v>
      </c>
      <c r="DL81">
        <f t="shared" si="266"/>
        <v>0.59846741503784884</v>
      </c>
      <c r="DM81">
        <f t="shared" si="266"/>
        <v>0.65249419386333629</v>
      </c>
      <c r="DN81">
        <f t="shared" si="266"/>
        <v>0.64107244217189541</v>
      </c>
      <c r="DO81">
        <f t="shared" si="266"/>
        <v>0.66130510443742785</v>
      </c>
      <c r="DP81">
        <f t="shared" si="266"/>
        <v>0.60152367170258159</v>
      </c>
      <c r="DQ81">
        <f t="shared" si="266"/>
        <v>0.55138558498008861</v>
      </c>
      <c r="DR81">
        <f t="shared" si="266"/>
        <v>0.52518603136952013</v>
      </c>
      <c r="DS81">
        <f t="shared" si="266"/>
        <v>0.39879179107729479</v>
      </c>
      <c r="DT81">
        <f t="shared" si="266"/>
        <v>0.44459913359909942</v>
      </c>
      <c r="DU81">
        <f t="shared" si="266"/>
        <v>0.46876137042936888</v>
      </c>
      <c r="DV81">
        <f t="shared" si="266"/>
        <v>0.41980101592443747</v>
      </c>
      <c r="DW81">
        <f t="shared" si="266"/>
        <v>0.48148836682458618</v>
      </c>
      <c r="DX81">
        <f t="shared" si="266"/>
        <v>0.51643909817228884</v>
      </c>
      <c r="DY81">
        <f t="shared" si="266"/>
        <v>0.45509034210642907</v>
      </c>
      <c r="DZ81">
        <f t="shared" si="266"/>
        <v>0.5916140459245236</v>
      </c>
      <c r="EA81">
        <f t="shared" si="266"/>
        <v>0.79260205219107061</v>
      </c>
      <c r="EB81">
        <f t="shared" ref="EB81:FX81" si="267">EB80-EB78</f>
        <v>0.84109005078136034</v>
      </c>
      <c r="EC81">
        <f t="shared" si="267"/>
        <v>0.95385306147963256</v>
      </c>
      <c r="ED81">
        <f t="shared" si="267"/>
        <v>0.91305511681244367</v>
      </c>
      <c r="EE81">
        <f t="shared" si="267"/>
        <v>0.66099175702019286</v>
      </c>
      <c r="EF81">
        <f t="shared" si="267"/>
        <v>0.55336250797200814</v>
      </c>
      <c r="EG81">
        <f t="shared" si="267"/>
        <v>0.434820216143887</v>
      </c>
      <c r="EH81">
        <f t="shared" si="267"/>
        <v>0.30832800376338665</v>
      </c>
      <c r="EI81">
        <f t="shared" si="267"/>
        <v>0.31694361127374182</v>
      </c>
      <c r="EJ81">
        <f t="shared" si="267"/>
        <v>0.33263724520384963</v>
      </c>
      <c r="EK81">
        <f t="shared" si="267"/>
        <v>0.41189626081294506</v>
      </c>
      <c r="EL81">
        <f t="shared" si="267"/>
        <v>0.48076689784457832</v>
      </c>
      <c r="EM81">
        <f t="shared" si="267"/>
        <v>0.46464174988157075</v>
      </c>
      <c r="EN81">
        <f t="shared" si="267"/>
        <v>0.39428008076651039</v>
      </c>
      <c r="EO81">
        <f t="shared" si="267"/>
        <v>0.33458019360524771</v>
      </c>
      <c r="EP81">
        <f t="shared" si="267"/>
        <v>0.27799350881285811</v>
      </c>
      <c r="EQ81">
        <f t="shared" si="267"/>
        <v>0.35442809384406515</v>
      </c>
      <c r="ER81">
        <f t="shared" si="267"/>
        <v>0.4158078533958241</v>
      </c>
      <c r="ES81">
        <f t="shared" si="267"/>
        <v>0.4185211615037393</v>
      </c>
      <c r="ET81">
        <f t="shared" si="267"/>
        <v>0.56350736276767921</v>
      </c>
      <c r="EU81">
        <f t="shared" si="267"/>
        <v>0.55878127114629506</v>
      </c>
      <c r="EV81">
        <f t="shared" si="267"/>
        <v>0.51965668450266744</v>
      </c>
      <c r="EW81">
        <f t="shared" si="267"/>
        <v>0.50521432148732659</v>
      </c>
      <c r="EX81">
        <f t="shared" si="267"/>
        <v>0.41397780562205155</v>
      </c>
      <c r="EY81">
        <f t="shared" si="267"/>
        <v>0.28879950478383398</v>
      </c>
      <c r="EZ81">
        <f t="shared" si="267"/>
        <v>0.22720853403146335</v>
      </c>
      <c r="FA81">
        <f t="shared" si="267"/>
        <v>3.8146049696148321E-3</v>
      </c>
      <c r="FB81">
        <f t="shared" si="267"/>
        <v>8.1243383826488103E-2</v>
      </c>
      <c r="FC81">
        <f t="shared" si="267"/>
        <v>0.49822119959594158</v>
      </c>
      <c r="FD81">
        <f t="shared" si="267"/>
        <v>0.63890907918171003</v>
      </c>
      <c r="FE81">
        <f t="shared" si="267"/>
        <v>0.70949353218926614</v>
      </c>
      <c r="FF81">
        <f t="shared" si="267"/>
        <v>0.40403578619649627</v>
      </c>
      <c r="FG81">
        <f t="shared" si="267"/>
        <v>0.10702962809553318</v>
      </c>
      <c r="FH81">
        <f t="shared" si="267"/>
        <v>-3.0227222776283202E-2</v>
      </c>
      <c r="FI81">
        <f t="shared" si="267"/>
        <v>-8.0188649422464398E-2</v>
      </c>
      <c r="FJ81">
        <f t="shared" si="267"/>
        <v>-6.5142146635329246E-2</v>
      </c>
      <c r="FK81">
        <f t="shared" si="267"/>
        <v>-0.24338135616325152</v>
      </c>
      <c r="FL81">
        <f t="shared" si="267"/>
        <v>-0.27979818357591701</v>
      </c>
      <c r="FM81">
        <f t="shared" si="267"/>
        <v>-0.1609195316207126</v>
      </c>
      <c r="FN81">
        <f t="shared" si="267"/>
        <v>-4.7884270691470165E-2</v>
      </c>
      <c r="FO81">
        <f t="shared" si="267"/>
        <v>5.0085442979908024E-4</v>
      </c>
      <c r="FP81">
        <f t="shared" si="267"/>
        <v>9.2057143151885623E-2</v>
      </c>
      <c r="FQ81">
        <f t="shared" si="267"/>
        <v>0.14861712966977153</v>
      </c>
      <c r="FR81">
        <f t="shared" si="267"/>
        <v>0.21903014746015464</v>
      </c>
      <c r="FS81">
        <f t="shared" si="267"/>
        <v>0.20126443292264007</v>
      </c>
      <c r="FT81">
        <f t="shared" si="267"/>
        <v>9.7674330010300237E-2</v>
      </c>
      <c r="FU81">
        <f t="shared" si="267"/>
        <v>0.15082172551744932</v>
      </c>
      <c r="FV81">
        <f t="shared" si="267"/>
        <v>7.7543022439314546E-2</v>
      </c>
      <c r="FW81">
        <f t="shared" si="267"/>
        <v>0.17322301883449642</v>
      </c>
      <c r="FX81">
        <f t="shared" si="267"/>
        <v>0.35799003381860411</v>
      </c>
      <c r="FY81">
        <f t="shared" ref="FY81:GV81" si="268">FY80-FY78</f>
        <v>0.35799003381860411</v>
      </c>
      <c r="FZ81">
        <f t="shared" si="268"/>
        <v>0.35799003381860411</v>
      </c>
      <c r="GA81">
        <f t="shared" si="268"/>
        <v>0.35799003381860411</v>
      </c>
      <c r="GB81">
        <f t="shared" si="268"/>
        <v>0.35799003381860411</v>
      </c>
      <c r="GC81">
        <f t="shared" si="268"/>
        <v>0.35799003381860411</v>
      </c>
      <c r="GD81">
        <f t="shared" si="268"/>
        <v>0.35799003381860411</v>
      </c>
      <c r="GE81">
        <f t="shared" si="268"/>
        <v>0.35799003381860411</v>
      </c>
      <c r="GF81">
        <f t="shared" si="268"/>
        <v>0.35799003381860411</v>
      </c>
      <c r="GG81">
        <f t="shared" si="268"/>
        <v>0.35799003381860411</v>
      </c>
      <c r="GH81">
        <f t="shared" si="268"/>
        <v>0.35799003381860411</v>
      </c>
      <c r="GI81">
        <f t="shared" si="268"/>
        <v>0.35799003381860411</v>
      </c>
      <c r="GJ81">
        <f t="shared" si="268"/>
        <v>0.35799003381860411</v>
      </c>
      <c r="GK81">
        <f t="shared" si="268"/>
        <v>0.35799003381860411</v>
      </c>
      <c r="GL81">
        <f t="shared" si="268"/>
        <v>0.35799003381860411</v>
      </c>
      <c r="GM81">
        <f t="shared" si="268"/>
        <v>0.35799003381860411</v>
      </c>
      <c r="GN81">
        <f t="shared" si="268"/>
        <v>0.35799003381860411</v>
      </c>
      <c r="GO81">
        <f t="shared" si="268"/>
        <v>0.35799003381860411</v>
      </c>
      <c r="GP81">
        <f t="shared" si="268"/>
        <v>0.35799003381860411</v>
      </c>
      <c r="GQ81">
        <f t="shared" si="268"/>
        <v>0.35799003381860411</v>
      </c>
      <c r="GR81">
        <f t="shared" si="268"/>
        <v>0.35799003381860411</v>
      </c>
      <c r="GS81">
        <f t="shared" si="268"/>
        <v>0.35799003381860411</v>
      </c>
      <c r="GT81">
        <f t="shared" si="268"/>
        <v>0.35799003381860411</v>
      </c>
      <c r="GU81">
        <f t="shared" si="268"/>
        <v>0.35799003381860411</v>
      </c>
      <c r="GV81">
        <f t="shared" si="268"/>
        <v>0.35799003381860411</v>
      </c>
    </row>
    <row r="115" spans="5:5" x14ac:dyDescent="0.25">
      <c r="E115">
        <f>CORREL(CP25:FX25, CP81:FX81)</f>
        <v>0.47293111215285361</v>
      </c>
    </row>
  </sheetData>
  <sortState columnSort="1" ref="C9:FR78">
    <sortCondition ref="C9:FR9"/>
  </sortState>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FF0000"/>
  </sheetPr>
  <dimension ref="A1:I49"/>
  <sheetViews>
    <sheetView view="pageBreakPreview" topLeftCell="A40" zoomScale="130" zoomScaleNormal="100" zoomScaleSheetLayoutView="130" zoomScalePageLayoutView="85" workbookViewId="0">
      <selection activeCell="O16" sqref="O16"/>
    </sheetView>
  </sheetViews>
  <sheetFormatPr defaultRowHeight="15" x14ac:dyDescent="0.25"/>
  <cols>
    <col min="1" max="16384" width="9.140625" style="48"/>
  </cols>
  <sheetData>
    <row r="1" spans="1:9" ht="15" customHeight="1" x14ac:dyDescent="0.25">
      <c r="A1" s="51"/>
      <c r="B1" s="51"/>
      <c r="C1" s="88"/>
      <c r="D1" s="88"/>
      <c r="E1" s="88"/>
      <c r="F1" s="88"/>
      <c r="G1" s="88"/>
      <c r="H1" s="51"/>
      <c r="I1" s="51"/>
    </row>
    <row r="2" spans="1:9" ht="15" customHeight="1" x14ac:dyDescent="0.25">
      <c r="A2" s="51"/>
      <c r="B2" s="51"/>
      <c r="C2" s="88"/>
      <c r="D2" s="88"/>
      <c r="E2" s="88"/>
      <c r="F2" s="88"/>
      <c r="G2" s="88"/>
      <c r="H2" s="51"/>
      <c r="I2" s="51"/>
    </row>
    <row r="3" spans="1:9" x14ac:dyDescent="0.25">
      <c r="A3" s="52"/>
      <c r="B3" s="52"/>
      <c r="C3" s="53"/>
      <c r="D3" s="53"/>
      <c r="E3" s="53"/>
      <c r="F3" s="53"/>
      <c r="G3" s="53"/>
      <c r="H3" s="53"/>
      <c r="I3" s="53"/>
    </row>
    <row r="9" spans="1:9" x14ac:dyDescent="0.25">
      <c r="D9" s="49"/>
      <c r="G9" s="49"/>
    </row>
    <row r="30" spans="2:8" x14ac:dyDescent="0.25">
      <c r="B30" s="66"/>
    </row>
    <row r="32" spans="2:8" ht="15" customHeight="1" x14ac:dyDescent="0.25">
      <c r="B32" s="67"/>
      <c r="C32" s="67"/>
      <c r="D32" s="67"/>
      <c r="E32" s="67"/>
      <c r="F32" s="67"/>
      <c r="G32" s="67"/>
      <c r="H32" s="67"/>
    </row>
    <row r="33" spans="1:8" x14ac:dyDescent="0.25">
      <c r="B33" s="67"/>
      <c r="C33" s="67"/>
      <c r="D33" s="67"/>
      <c r="E33" s="67"/>
      <c r="F33" s="67"/>
      <c r="G33" s="67"/>
      <c r="H33" s="67"/>
    </row>
    <row r="34" spans="1:8" x14ac:dyDescent="0.25">
      <c r="B34" s="67"/>
      <c r="C34" s="67"/>
      <c r="D34" s="67"/>
      <c r="E34" s="67"/>
      <c r="F34" s="67"/>
      <c r="G34" s="67"/>
      <c r="H34" s="67"/>
    </row>
    <row r="35" spans="1:8" x14ac:dyDescent="0.25">
      <c r="B35" s="67"/>
      <c r="C35" s="67"/>
      <c r="D35" s="67"/>
      <c r="E35" s="67"/>
      <c r="F35" s="67"/>
      <c r="G35" s="67"/>
      <c r="H35" s="67"/>
    </row>
    <row r="36" spans="1:8" x14ac:dyDescent="0.25">
      <c r="B36" s="67"/>
      <c r="C36" s="67"/>
      <c r="D36" s="67"/>
      <c r="E36" s="67"/>
      <c r="F36" s="67"/>
      <c r="G36" s="67"/>
      <c r="H36" s="67"/>
    </row>
    <row r="37" spans="1:8" x14ac:dyDescent="0.25">
      <c r="B37" s="67"/>
      <c r="C37" s="67"/>
      <c r="D37" s="67"/>
      <c r="E37" s="67"/>
      <c r="F37" s="67"/>
      <c r="G37" s="67"/>
      <c r="H37" s="67"/>
    </row>
    <row r="38" spans="1:8" x14ac:dyDescent="0.25">
      <c r="B38" s="67"/>
      <c r="C38" s="67"/>
      <c r="D38" s="67"/>
      <c r="E38" s="67"/>
      <c r="F38" s="67"/>
      <c r="G38" s="67"/>
      <c r="H38" s="67"/>
    </row>
    <row r="39" spans="1:8" x14ac:dyDescent="0.25">
      <c r="B39" s="67"/>
      <c r="C39" s="67"/>
      <c r="D39" s="67"/>
      <c r="E39" s="67"/>
      <c r="F39" s="67"/>
      <c r="G39" s="67"/>
      <c r="H39" s="67"/>
    </row>
    <row r="40" spans="1:8" x14ac:dyDescent="0.25">
      <c r="B40" s="67"/>
      <c r="C40" s="67"/>
      <c r="D40" s="67"/>
      <c r="E40" s="67"/>
      <c r="F40" s="67"/>
      <c r="G40" s="67"/>
      <c r="H40" s="67"/>
    </row>
    <row r="41" spans="1:8" x14ac:dyDescent="0.25">
      <c r="B41" s="67"/>
      <c r="C41" s="67"/>
      <c r="D41" s="67"/>
      <c r="E41" s="67"/>
      <c r="F41" s="67"/>
      <c r="G41" s="67"/>
      <c r="H41" s="67"/>
    </row>
    <row r="42" spans="1:8" x14ac:dyDescent="0.25">
      <c r="B42" s="67"/>
      <c r="C42" s="67"/>
      <c r="D42" s="67"/>
      <c r="E42" s="67"/>
      <c r="F42" s="67"/>
      <c r="G42" s="67"/>
      <c r="H42" s="67"/>
    </row>
    <row r="43" spans="1:8" ht="15" customHeight="1" x14ac:dyDescent="0.25">
      <c r="B43" s="68"/>
      <c r="C43" s="68"/>
      <c r="D43" s="68"/>
      <c r="E43" s="68"/>
      <c r="F43" s="68"/>
      <c r="G43" s="68"/>
      <c r="H43" s="68"/>
    </row>
    <row r="44" spans="1:8" ht="15" customHeight="1" x14ac:dyDescent="0.25">
      <c r="B44" s="89" t="s">
        <v>464</v>
      </c>
      <c r="C44" s="90"/>
      <c r="D44" s="90"/>
      <c r="E44" s="90"/>
      <c r="F44" s="90"/>
      <c r="G44" s="90"/>
      <c r="H44" s="91"/>
    </row>
    <row r="45" spans="1:8" x14ac:dyDescent="0.25">
      <c r="A45" s="54"/>
      <c r="B45" s="92"/>
      <c r="C45" s="93"/>
      <c r="D45" s="93"/>
      <c r="E45" s="93"/>
      <c r="F45" s="93"/>
      <c r="G45" s="93"/>
      <c r="H45" s="94"/>
    </row>
    <row r="46" spans="1:8" ht="20.25" customHeight="1" x14ac:dyDescent="0.25">
      <c r="B46" s="92"/>
      <c r="C46" s="93"/>
      <c r="D46" s="93"/>
      <c r="E46" s="93"/>
      <c r="F46" s="93"/>
      <c r="G46" s="93"/>
      <c r="H46" s="94"/>
    </row>
    <row r="47" spans="1:8" ht="9.75" customHeight="1" x14ac:dyDescent="0.25">
      <c r="B47" s="95" t="s">
        <v>400</v>
      </c>
      <c r="C47" s="96"/>
      <c r="D47" s="96"/>
      <c r="E47" s="97" t="s">
        <v>401</v>
      </c>
      <c r="F47" s="97"/>
      <c r="G47" s="97"/>
      <c r="H47" s="98"/>
    </row>
    <row r="49" s="8" customFormat="1" x14ac:dyDescent="0.25"/>
  </sheetData>
  <mergeCells count="4">
    <mergeCell ref="C1:G2"/>
    <mergeCell ref="B44:H46"/>
    <mergeCell ref="B47:D47"/>
    <mergeCell ref="E47:H47"/>
  </mergeCells>
  <hyperlinks>
    <hyperlink ref="B47" r:id="rId1"/>
    <hyperlink ref="E47" r:id="rId2"/>
  </hyperlinks>
  <pageMargins left="0.7" right="0.7" top="0.75" bottom="0.75" header="0.3" footer="0.3"/>
  <pageSetup orientation="portrait" r:id="rId3"/>
  <headerFooter>
    <oddFooter>&amp;R&amp;D</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P162"/>
  <sheetViews>
    <sheetView zoomScaleNormal="100" workbookViewId="0">
      <pane ySplit="1" topLeftCell="A56" activePane="bottomLeft" state="frozen"/>
      <selection pane="bottomLeft" activeCell="G75" sqref="G75"/>
    </sheetView>
  </sheetViews>
  <sheetFormatPr defaultRowHeight="15" x14ac:dyDescent="0.25"/>
  <cols>
    <col min="1" max="1" width="10.7109375" bestFit="1" customWidth="1"/>
    <col min="7" max="7" width="13.7109375" customWidth="1"/>
    <col min="8" max="8" width="9.5703125" bestFit="1" customWidth="1"/>
    <col min="15" max="15" width="12.7109375" bestFit="1" customWidth="1"/>
  </cols>
  <sheetData>
    <row r="1" spans="1:16" x14ac:dyDescent="0.25">
      <c r="A1" t="s">
        <v>343</v>
      </c>
      <c r="B1" t="s">
        <v>393</v>
      </c>
      <c r="C1" t="s">
        <v>394</v>
      </c>
      <c r="D1" t="s">
        <v>395</v>
      </c>
      <c r="E1" s="8" t="s">
        <v>396</v>
      </c>
      <c r="F1" s="8" t="s">
        <v>397</v>
      </c>
      <c r="G1" s="8" t="s">
        <v>398</v>
      </c>
      <c r="H1" s="8" t="s">
        <v>392</v>
      </c>
    </row>
    <row r="2" spans="1:16" x14ac:dyDescent="0.25">
      <c r="A2" s="63">
        <f>INDEX(Calculations!$9:$9, , ROW()+121)</f>
        <v>36616</v>
      </c>
      <c r="B2" s="64" t="str">
        <f ca="1">INDEX(Calculations!$1:$80, MATCH("Fiscal_Impact", Calculations!$B:$B, 0), MATCH(Fiscal_impact_072718!$A2, Calculations!$9:$9, 0))</f>
        <v>n/a</v>
      </c>
      <c r="C2" s="65">
        <f>INDEX(Calculations!$1:$80, MATCH("RecessionDummy", Calculations!$B:$B, 0), MATCH(Fiscal_impact_072718!$A2, Calculations!$9:$9, 0))</f>
        <v>0</v>
      </c>
      <c r="D2" s="64" t="str">
        <f ca="1">INDEX(Calculations!$1:$80, MATCH("Fiscal_Impact_bars", Calculations!$B:$B, 0), MATCH(Fiscal_impact_072718!$A2, Calculations!$9:$9, 0))</f>
        <v>n/a</v>
      </c>
      <c r="E2" s="64">
        <f>INDEX(HaverPull!$B:$XZ,MATCH($A2,HaverPull!$B:$B,0),MATCH("Contribution to %Ch in Real GDP from ""Federal G""",HaverPull!$B$1:$XZ$1,0))</f>
        <v>-0.95</v>
      </c>
      <c r="F2" s="64">
        <f>INDEX(HaverPull!$B:$XZ,MATCH($A2,HaverPull!$B:$B,0),MATCH("Contribution to %Ch in Real GDP from ""S+L G""",HaverPull!$B$1:$XZ$1,0))</f>
        <v>0.36</v>
      </c>
      <c r="G2" s="64" t="str">
        <f ca="1">INDEX(Calculations!$A:$GV,MATCH("Contribution of Consumption Growth to Real GDP",Calculations!B$1:B$71,0),MATCH($A2,Calculations!A$9:GV$9))</f>
        <v>n/a</v>
      </c>
      <c r="H2" s="8" t="s">
        <v>399</v>
      </c>
      <c r="K2" s="61"/>
      <c r="L2" s="61"/>
      <c r="M2" s="61"/>
      <c r="N2" s="61"/>
      <c r="O2" s="61"/>
      <c r="P2" s="61"/>
    </row>
    <row r="3" spans="1:16" x14ac:dyDescent="0.25">
      <c r="A3" s="63">
        <f>INDEX(Calculations!$9:$9, , ROW()+121)</f>
        <v>36707</v>
      </c>
      <c r="B3" s="64" t="str">
        <f ca="1">INDEX(Calculations!$1:$80, MATCH("Fiscal_Impact", Calculations!$B:$B, 0), MATCH(Fiscal_impact_072718!$A3, Calculations!$9:$9, 0))</f>
        <v>n/a</v>
      </c>
      <c r="C3" s="65">
        <f>INDEX(Calculations!$1:$80, MATCH("RecessionDummy", Calculations!$B:$B, 0), MATCH(Fiscal_impact_072718!$A3, Calculations!$9:$9, 0))</f>
        <v>0</v>
      </c>
      <c r="D3" s="64" t="str">
        <f ca="1">INDEX(Calculations!$1:$80, MATCH("Fiscal_Impact_bars", Calculations!$B:$B, 0), MATCH(Fiscal_impact_072718!$A3, Calculations!$9:$9, 0))</f>
        <v>n/a</v>
      </c>
      <c r="E3" s="64">
        <f>INDEX(HaverPull!$B:$XZ,MATCH($A3,HaverPull!$B:$B,0),MATCH("Contribution to %Ch in Real GDP from ""Federal G""",HaverPull!$B$1:$XZ$1,0))</f>
        <v>0.88</v>
      </c>
      <c r="F3" s="64">
        <f>INDEX(HaverPull!$B:$XZ,MATCH($A3,HaverPull!$B:$B,0),MATCH("Contribution to %Ch in Real GDP from ""S+L G""",HaverPull!$B$1:$XZ$1,0))</f>
        <v>0.02</v>
      </c>
      <c r="G3" s="64" t="str">
        <f ca="1">INDEX(Calculations!$A:$GV,MATCH("Contribution of Consumption Growth to Real GDP",Calculations!B$1:B$71,0),MATCH($A3,Calculations!A$9:GV$9))</f>
        <v>n/a</v>
      </c>
      <c r="K3" s="61"/>
      <c r="L3" s="61"/>
      <c r="M3" s="61"/>
      <c r="N3" s="61"/>
      <c r="O3" s="61"/>
      <c r="P3" s="61"/>
    </row>
    <row r="4" spans="1:16" x14ac:dyDescent="0.25">
      <c r="A4" s="63">
        <f>INDEX(Calculations!$9:$9, , ROW()+121)</f>
        <v>36799</v>
      </c>
      <c r="B4" s="64" t="str">
        <f ca="1">INDEX(Calculations!$1:$80, MATCH("Fiscal_Impact", Calculations!$B:$B, 0), MATCH(Fiscal_impact_072718!$A4, Calculations!$9:$9, 0))</f>
        <v>n/a</v>
      </c>
      <c r="C4" s="65">
        <f>INDEX(Calculations!$1:$80, MATCH("RecessionDummy", Calculations!$B:$B, 0), MATCH(Fiscal_impact_072718!$A4, Calculations!$9:$9, 0))</f>
        <v>0</v>
      </c>
      <c r="D4" s="64" t="str">
        <f ca="1">INDEX(Calculations!$1:$80, MATCH("Fiscal_Impact_bars", Calculations!$B:$B, 0), MATCH(Fiscal_impact_072718!$A4, Calculations!$9:$9, 0))</f>
        <v>n/a</v>
      </c>
      <c r="E4" s="64">
        <f>INDEX(HaverPull!$B:$XZ,MATCH($A4,HaverPull!$B:$B,0),MATCH("Contribution to %Ch in Real GDP from ""Federal G""",HaverPull!$B$1:$XZ$1,0))</f>
        <v>-0.42</v>
      </c>
      <c r="F4" s="64">
        <f>INDEX(HaverPull!$B:$XZ,MATCH($A4,HaverPull!$B:$B,0),MATCH("Contribution to %Ch in Real GDP from ""S+L G""",HaverPull!$B$1:$XZ$1,0))</f>
        <v>0.27</v>
      </c>
      <c r="G4" s="64" t="str">
        <f ca="1">INDEX(Calculations!$A:$GV,MATCH("Contribution of Consumption Growth to Real GDP",Calculations!B$1:B$71,0),MATCH($A4,Calculations!A$9:GV$9))</f>
        <v>n/a</v>
      </c>
      <c r="K4" s="61" t="s">
        <v>713</v>
      </c>
      <c r="L4" s="61"/>
      <c r="M4" s="61"/>
      <c r="N4" s="61"/>
      <c r="O4" s="61"/>
      <c r="P4" s="61"/>
    </row>
    <row r="5" spans="1:16" x14ac:dyDescent="0.25">
      <c r="A5" s="63">
        <f>INDEX(Calculations!$9:$9, , ROW()+121)</f>
        <v>36891</v>
      </c>
      <c r="B5" s="64" t="str">
        <f ca="1">INDEX(Calculations!$1:$80, MATCH("Fiscal_Impact", Calculations!$B:$B, 0), MATCH(Fiscal_impact_072718!$A5, Calculations!$9:$9, 0))</f>
        <v>n/a</v>
      </c>
      <c r="C5" s="65">
        <f>INDEX(Calculations!$1:$80, MATCH("RecessionDummy", Calculations!$B:$B, 0), MATCH(Fiscal_impact_072718!$A5, Calculations!$9:$9, 0))</f>
        <v>0</v>
      </c>
      <c r="D5" s="64" t="str">
        <f ca="1">INDEX(Calculations!$1:$80, MATCH("Fiscal_Impact_bars", Calculations!$B:$B, 0), MATCH(Fiscal_impact_072718!$A5, Calculations!$9:$9, 0))</f>
        <v>n/a</v>
      </c>
      <c r="E5" s="64">
        <f>INDEX(HaverPull!$B:$XZ,MATCH($A5,HaverPull!$B:$B,0),MATCH("Contribution to %Ch in Real GDP from ""Federal G""",HaverPull!$B$1:$XZ$1,0))</f>
        <v>-0.13</v>
      </c>
      <c r="F5" s="64">
        <f>INDEX(HaverPull!$B:$XZ,MATCH($A5,HaverPull!$B:$B,0),MATCH("Contribution to %Ch in Real GDP from ""S+L G""",HaverPull!$B$1:$XZ$1,0))</f>
        <v>0.35</v>
      </c>
      <c r="G5" s="64" t="str">
        <f ca="1">INDEX(Calculations!$A:$GV,MATCH("Contribution of Consumption Growth to Real GDP",Calculations!B$1:B$71,0),MATCH($A5,Calculations!A$9:GV$9))</f>
        <v>n/a</v>
      </c>
      <c r="K5" s="61"/>
      <c r="L5" s="61"/>
      <c r="M5" s="61"/>
      <c r="N5" s="61"/>
      <c r="O5" s="61"/>
      <c r="P5" s="61"/>
    </row>
    <row r="6" spans="1:16" x14ac:dyDescent="0.25">
      <c r="A6" s="63">
        <f>INDEX(Calculations!$9:$9, , ROW()+121)</f>
        <v>36981</v>
      </c>
      <c r="B6" s="64" t="str">
        <f ca="1">INDEX(Calculations!$1:$80, MATCH("Fiscal_Impact", Calculations!$B:$B, 0), MATCH(Fiscal_impact_072718!$A6, Calculations!$9:$9, 0))</f>
        <v>n/a</v>
      </c>
      <c r="C6" s="65">
        <f>INDEX(Calculations!$1:$80, MATCH("RecessionDummy", Calculations!$B:$B, 0), MATCH(Fiscal_impact_072718!$A6, Calculations!$9:$9, 0))</f>
        <v>0</v>
      </c>
      <c r="D6" s="64" t="str">
        <f ca="1">INDEX(Calculations!$1:$80, MATCH("Fiscal_Impact_bars", Calculations!$B:$B, 0), MATCH(Fiscal_impact_072718!$A6, Calculations!$9:$9, 0))</f>
        <v>n/a</v>
      </c>
      <c r="E6" s="64">
        <f>INDEX(HaverPull!$B:$XZ,MATCH($A6,HaverPull!$B:$B,0),MATCH("Contribution to %Ch in Real GDP from ""Federal G""",HaverPull!$B$1:$XZ$1,0))</f>
        <v>0.53</v>
      </c>
      <c r="F6" s="64">
        <f>INDEX(HaverPull!$B:$XZ,MATCH($A6,HaverPull!$B:$B,0),MATCH("Contribution to %Ch in Real GDP from ""S+L G""",HaverPull!$B$1:$XZ$1,0))</f>
        <v>0.54</v>
      </c>
      <c r="G6" s="64" t="str">
        <f ca="1">INDEX(Calculations!$A:$GV,MATCH("Contribution of Consumption Growth to Real GDP",Calculations!B$1:B$71,0),MATCH($A6,Calculations!A$9:GV$9))</f>
        <v>n/a</v>
      </c>
      <c r="K6" s="61"/>
      <c r="L6" s="61"/>
      <c r="M6" s="61"/>
      <c r="N6" s="61"/>
      <c r="O6" s="61"/>
      <c r="P6" s="61"/>
    </row>
    <row r="7" spans="1:16" x14ac:dyDescent="0.25">
      <c r="A7" s="63">
        <f>INDEX(Calculations!$9:$9, , ROW()+121)</f>
        <v>37072</v>
      </c>
      <c r="B7" s="64" t="str">
        <f ca="1">INDEX(Calculations!$1:$80, MATCH("Fiscal_Impact", Calculations!$B:$B, 0), MATCH(Fiscal_impact_072718!$A7, Calculations!$9:$9, 0))</f>
        <v>n/a</v>
      </c>
      <c r="C7" s="65">
        <f>INDEX(Calculations!$1:$80, MATCH("RecessionDummy", Calculations!$B:$B, 0), MATCH(Fiscal_impact_072718!$A7, Calculations!$9:$9, 0))</f>
        <v>1</v>
      </c>
      <c r="D7" s="64" t="str">
        <f ca="1">INDEX(Calculations!$1:$80, MATCH("Fiscal_Impact_bars", Calculations!$B:$B, 0), MATCH(Fiscal_impact_072718!$A7, Calculations!$9:$9, 0))</f>
        <v>n/a</v>
      </c>
      <c r="E7" s="64">
        <f>INDEX(HaverPull!$B:$XZ,MATCH($A7,HaverPull!$B:$B,0),MATCH("Contribution to %Ch in Real GDP from ""Federal G""",HaverPull!$B$1:$XZ$1,0))</f>
        <v>0.49</v>
      </c>
      <c r="F7" s="64">
        <f>INDEX(HaverPull!$B:$XZ,MATCH($A7,HaverPull!$B:$B,0),MATCH("Contribution to %Ch in Real GDP from ""S+L G""",HaverPull!$B$1:$XZ$1,0))</f>
        <v>0.95</v>
      </c>
      <c r="G7" s="64" t="str">
        <f ca="1">INDEX(Calculations!$A:$GV,MATCH("Contribution of Consumption Growth to Real GDP",Calculations!B$1:B$71,0),MATCH($A7,Calculations!A$9:GV$9))</f>
        <v>n/a</v>
      </c>
      <c r="K7" s="61"/>
      <c r="L7" s="61"/>
      <c r="M7" s="61"/>
      <c r="N7" s="61"/>
      <c r="O7" s="61"/>
      <c r="P7" s="61"/>
    </row>
    <row r="8" spans="1:16" x14ac:dyDescent="0.25">
      <c r="A8" s="63">
        <f>INDEX(Calculations!$9:$9, , ROW()+121)</f>
        <v>37164</v>
      </c>
      <c r="B8" s="64" t="str">
        <f ca="1">INDEX(Calculations!$1:$80, MATCH("Fiscal_Impact", Calculations!$B:$B, 0), MATCH(Fiscal_impact_072718!$A8, Calculations!$9:$9, 0))</f>
        <v>n/a</v>
      </c>
      <c r="C8" s="65">
        <f>INDEX(Calculations!$1:$80, MATCH("RecessionDummy", Calculations!$B:$B, 0), MATCH(Fiscal_impact_072718!$A8, Calculations!$9:$9, 0))</f>
        <v>1</v>
      </c>
      <c r="D8" s="64" t="str">
        <f ca="1">INDEX(Calculations!$1:$80, MATCH("Fiscal_Impact_bars", Calculations!$B:$B, 0), MATCH(Fiscal_impact_072718!$A8, Calculations!$9:$9, 0))</f>
        <v>n/a</v>
      </c>
      <c r="E8" s="64">
        <f>INDEX(HaverPull!$B:$XZ,MATCH($A8,HaverPull!$B:$B,0),MATCH("Contribution to %Ch in Real GDP from ""Federal G""",HaverPull!$B$1:$XZ$1,0))</f>
        <v>0.21</v>
      </c>
      <c r="F8" s="64">
        <f>INDEX(HaverPull!$B:$XZ,MATCH($A8,HaverPull!$B:$B,0),MATCH("Contribution to %Ch in Real GDP from ""S+L G""",HaverPull!$B$1:$XZ$1,0))</f>
        <v>-0.26</v>
      </c>
      <c r="G8" s="64" t="str">
        <f ca="1">INDEX(Calculations!$A:$GV,MATCH("Contribution of Consumption Growth to Real GDP",Calculations!B$1:B$71,0),MATCH($A8,Calculations!A$9:GV$9))</f>
        <v>n/a</v>
      </c>
      <c r="K8" s="61"/>
      <c r="L8" s="61"/>
      <c r="M8" s="61"/>
      <c r="N8" s="61"/>
      <c r="O8" s="61"/>
      <c r="P8" s="61"/>
    </row>
    <row r="9" spans="1:16" x14ac:dyDescent="0.25">
      <c r="A9" s="63">
        <f>INDEX(Calculations!$9:$9, , ROW()+121)</f>
        <v>37256</v>
      </c>
      <c r="B9" s="64" t="str">
        <f ca="1">INDEX(Calculations!$1:$80, MATCH("Fiscal_Impact", Calculations!$B:$B, 0), MATCH(Fiscal_impact_072718!$A9, Calculations!$9:$9, 0))</f>
        <v>n/a</v>
      </c>
      <c r="C9" s="65">
        <f>INDEX(Calculations!$1:$80, MATCH("RecessionDummy", Calculations!$B:$B, 0), MATCH(Fiscal_impact_072718!$A9, Calculations!$9:$9, 0))</f>
        <v>1</v>
      </c>
      <c r="D9" s="64" t="str">
        <f ca="1">INDEX(Calculations!$1:$80, MATCH("Fiscal_Impact_bars", Calculations!$B:$B, 0), MATCH(Fiscal_impact_072718!$A9, Calculations!$9:$9, 0))</f>
        <v>n/a</v>
      </c>
      <c r="E9" s="64">
        <f>INDEX(HaverPull!$B:$XZ,MATCH($A9,HaverPull!$B:$B,0),MATCH("Contribution to %Ch in Real GDP from ""Federal G""",HaverPull!$B$1:$XZ$1,0))</f>
        <v>0.2</v>
      </c>
      <c r="F9" s="64">
        <f>INDEX(HaverPull!$B:$XZ,MATCH($A9,HaverPull!$B:$B,0),MATCH("Contribution to %Ch in Real GDP from ""S+L G""",HaverPull!$B$1:$XZ$1,0))</f>
        <v>0.88</v>
      </c>
      <c r="G9" s="64" t="str">
        <f ca="1">INDEX(Calculations!$A:$GV,MATCH("Contribution of Consumption Growth to Real GDP",Calculations!B$1:B$71,0),MATCH($A9,Calculations!A$9:GV$9))</f>
        <v>n/a</v>
      </c>
      <c r="K9" s="61"/>
      <c r="L9" s="61"/>
      <c r="M9" s="61"/>
      <c r="N9" s="61"/>
      <c r="O9" s="61"/>
      <c r="P9" s="61"/>
    </row>
    <row r="10" spans="1:16" x14ac:dyDescent="0.25">
      <c r="A10" s="63">
        <f>INDEX(Calculations!$9:$9, , ROW()+121)</f>
        <v>37346</v>
      </c>
      <c r="B10" s="64" t="str">
        <f ca="1">INDEX(Calculations!$1:$80, MATCH("Fiscal_Impact", Calculations!$B:$B, 0), MATCH(Fiscal_impact_072718!$A10, Calculations!$9:$9, 0))</f>
        <v>n/a</v>
      </c>
      <c r="C10" s="65">
        <f>INDEX(Calculations!$1:$80, MATCH("RecessionDummy", Calculations!$B:$B, 0), MATCH(Fiscal_impact_072718!$A10, Calculations!$9:$9, 0))</f>
        <v>0</v>
      </c>
      <c r="D10" s="64" t="str">
        <f ca="1">INDEX(Calculations!$1:$80, MATCH("Fiscal_Impact_bars", Calculations!$B:$B, 0), MATCH(Fiscal_impact_072718!$A10, Calculations!$9:$9, 0))</f>
        <v>n/a</v>
      </c>
      <c r="E10" s="64">
        <f>INDEX(HaverPull!$B:$XZ,MATCH($A10,HaverPull!$B:$B,0),MATCH("Contribution to %Ch in Real GDP from ""Federal G""",HaverPull!$B$1:$XZ$1,0))</f>
        <v>0.64</v>
      </c>
      <c r="F10" s="64">
        <f>INDEX(HaverPull!$B:$XZ,MATCH($A10,HaverPull!$B:$B,0),MATCH("Contribution to %Ch in Real GDP from ""S+L G""",HaverPull!$B$1:$XZ$1,0))</f>
        <v>0.47</v>
      </c>
      <c r="G10" s="64" t="str">
        <f ca="1">INDEX(Calculations!$A:$GV,MATCH("Contribution of Consumption Growth to Real GDP",Calculations!B$1:B$71,0),MATCH($A10,Calculations!A$9:GV$9))</f>
        <v>n/a</v>
      </c>
      <c r="K10" s="61"/>
      <c r="L10" s="61"/>
      <c r="M10" s="61"/>
      <c r="N10" s="61"/>
      <c r="O10" s="61"/>
      <c r="P10" s="61"/>
    </row>
    <row r="11" spans="1:16" x14ac:dyDescent="0.25">
      <c r="A11" s="63">
        <f>INDEX(Calculations!$9:$9, , ROW()+121)</f>
        <v>37437</v>
      </c>
      <c r="B11" s="64" t="str">
        <f ca="1">INDEX(Calculations!$1:$80, MATCH("Fiscal_Impact", Calculations!$B:$B, 0), MATCH(Fiscal_impact_072718!$A11, Calculations!$9:$9, 0))</f>
        <v>n/a</v>
      </c>
      <c r="C11" s="65">
        <f>INDEX(Calculations!$1:$80, MATCH("RecessionDummy", Calculations!$B:$B, 0), MATCH(Fiscal_impact_072718!$A11, Calculations!$9:$9, 0))</f>
        <v>0</v>
      </c>
      <c r="D11" s="64" t="str">
        <f ca="1">INDEX(Calculations!$1:$80, MATCH("Fiscal_Impact_bars", Calculations!$B:$B, 0), MATCH(Fiscal_impact_072718!$A11, Calculations!$9:$9, 0))</f>
        <v>n/a</v>
      </c>
      <c r="E11" s="64">
        <f>INDEX(HaverPull!$B:$XZ,MATCH($A11,HaverPull!$B:$B,0),MATCH("Contribution to %Ch in Real GDP from ""Federal G""",HaverPull!$B$1:$XZ$1,0))</f>
        <v>0.62</v>
      </c>
      <c r="F11" s="64">
        <f>INDEX(HaverPull!$B:$XZ,MATCH($A11,HaverPull!$B:$B,0),MATCH("Contribution to %Ch in Real GDP from ""S+L G""",HaverPull!$B$1:$XZ$1,0))</f>
        <v>0.11</v>
      </c>
      <c r="G11" s="64" t="str">
        <f ca="1">INDEX(Calculations!$A:$GV,MATCH("Contribution of Consumption Growth to Real GDP",Calculations!B$1:B$71,0),MATCH($A11,Calculations!A$9:GV$9))</f>
        <v>n/a</v>
      </c>
      <c r="K11" s="61"/>
      <c r="L11" s="61"/>
      <c r="M11" s="61"/>
      <c r="N11" s="61"/>
      <c r="O11" s="61"/>
      <c r="P11" s="61"/>
    </row>
    <row r="12" spans="1:16" x14ac:dyDescent="0.25">
      <c r="A12" s="63">
        <f>INDEX(Calculations!$9:$9, , ROW()+121)</f>
        <v>37529</v>
      </c>
      <c r="B12" s="64" t="str">
        <f ca="1">INDEX(Calculations!$1:$80, MATCH("Fiscal_Impact", Calculations!$B:$B, 0), MATCH(Fiscal_impact_072718!$A12, Calculations!$9:$9, 0))</f>
        <v>n/a</v>
      </c>
      <c r="C12" s="65">
        <f>INDEX(Calculations!$1:$80, MATCH("RecessionDummy", Calculations!$B:$B, 0), MATCH(Fiscal_impact_072718!$A12, Calculations!$9:$9, 0))</f>
        <v>0</v>
      </c>
      <c r="D12" s="64" t="str">
        <f ca="1">INDEX(Calculations!$1:$80, MATCH("Fiscal_Impact_bars", Calculations!$B:$B, 0), MATCH(Fiscal_impact_072718!$A12, Calculations!$9:$9, 0))</f>
        <v>n/a</v>
      </c>
      <c r="E12" s="64">
        <f>INDEX(HaverPull!$B:$XZ,MATCH($A12,HaverPull!$B:$B,0),MATCH("Contribution to %Ch in Real GDP from ""Federal G""",HaverPull!$B$1:$XZ$1,0))</f>
        <v>0.42</v>
      </c>
      <c r="F12" s="64">
        <f>INDEX(HaverPull!$B:$XZ,MATCH($A12,HaverPull!$B:$B,0),MATCH("Contribution to %Ch in Real GDP from ""S+L G""",HaverPull!$B$1:$XZ$1,0))</f>
        <v>0.17</v>
      </c>
      <c r="G12" s="64" t="str">
        <f ca="1">INDEX(Calculations!$A:$GV,MATCH("Contribution of Consumption Growth to Real GDP",Calculations!B$1:B$71,0),MATCH($A12,Calculations!A$9:GV$9))</f>
        <v>n/a</v>
      </c>
      <c r="K12" s="61"/>
      <c r="L12" s="61"/>
      <c r="M12" s="61"/>
      <c r="N12" s="61"/>
      <c r="O12" s="61"/>
      <c r="P12" s="61"/>
    </row>
    <row r="13" spans="1:16" x14ac:dyDescent="0.25">
      <c r="A13" s="63">
        <f>INDEX(Calculations!$9:$9, , ROW()+121)</f>
        <v>37621</v>
      </c>
      <c r="B13" s="64" t="str">
        <f ca="1">INDEX(Calculations!$1:$80, MATCH("Fiscal_Impact", Calculations!$B:$B, 0), MATCH(Fiscal_impact_072718!$A13, Calculations!$9:$9, 0))</f>
        <v>n/a</v>
      </c>
      <c r="C13" s="65">
        <f>INDEX(Calculations!$1:$80, MATCH("RecessionDummy", Calculations!$B:$B, 0), MATCH(Fiscal_impact_072718!$A13, Calculations!$9:$9, 0))</f>
        <v>0</v>
      </c>
      <c r="D13" s="64" t="str">
        <f ca="1">INDEX(Calculations!$1:$80, MATCH("Fiscal_Impact_bars", Calculations!$B:$B, 0), MATCH(Fiscal_impact_072718!$A13, Calculations!$9:$9, 0))</f>
        <v>n/a</v>
      </c>
      <c r="E13" s="64">
        <f>INDEX(HaverPull!$B:$XZ,MATCH($A13,HaverPull!$B:$B,0),MATCH("Contribution to %Ch in Real GDP from ""Federal G""",HaverPull!$B$1:$XZ$1,0))</f>
        <v>0.5</v>
      </c>
      <c r="F13" s="64">
        <f>INDEX(HaverPull!$B:$XZ,MATCH($A13,HaverPull!$B:$B,0),MATCH("Contribution to %Ch in Real GDP from ""S+L G""",HaverPull!$B$1:$XZ$1,0))</f>
        <v>0.05</v>
      </c>
      <c r="G13" s="64" t="str">
        <f ca="1">INDEX(Calculations!$A:$GV,MATCH("Contribution of Consumption Growth to Real GDP",Calculations!B$1:B$71,0),MATCH($A13,Calculations!A$9:GV$9))</f>
        <v>n/a</v>
      </c>
      <c r="K13" s="61"/>
      <c r="L13" s="61"/>
      <c r="M13" s="61"/>
      <c r="N13" s="61"/>
      <c r="O13" s="61"/>
      <c r="P13" s="61"/>
    </row>
    <row r="14" spans="1:16" x14ac:dyDescent="0.25">
      <c r="A14" s="63">
        <f>INDEX(Calculations!$9:$9, , ROW()+121)</f>
        <v>37711</v>
      </c>
      <c r="B14" s="64" t="str">
        <f ca="1">INDEX(Calculations!$1:$80, MATCH("Fiscal_Impact", Calculations!$B:$B, 0), MATCH(Fiscal_impact_072718!$A14, Calculations!$9:$9, 0))</f>
        <v>n/a</v>
      </c>
      <c r="C14" s="65">
        <f>INDEX(Calculations!$1:$80, MATCH("RecessionDummy", Calculations!$B:$B, 0), MATCH(Fiscal_impact_072718!$A14, Calculations!$9:$9, 0))</f>
        <v>0</v>
      </c>
      <c r="D14" s="64" t="str">
        <f ca="1">INDEX(Calculations!$1:$80, MATCH("Fiscal_Impact_bars", Calculations!$B:$B, 0), MATCH(Fiscal_impact_072718!$A14, Calculations!$9:$9, 0))</f>
        <v>n/a</v>
      </c>
      <c r="E14" s="64">
        <f>INDEX(HaverPull!$B:$XZ,MATCH($A14,HaverPull!$B:$B,0),MATCH("Contribution to %Ch in Real GDP from ""Federal G""",HaverPull!$B$1:$XZ$1,0))</f>
        <v>0.02</v>
      </c>
      <c r="F14" s="64">
        <f>INDEX(HaverPull!$B:$XZ,MATCH($A14,HaverPull!$B:$B,0),MATCH("Contribution to %Ch in Real GDP from ""S+L G""",HaverPull!$B$1:$XZ$1,0))</f>
        <v>-0.26</v>
      </c>
      <c r="G14" s="64" t="str">
        <f ca="1">INDEX(Calculations!$A:$GV,MATCH("Contribution of Consumption Growth to Real GDP",Calculations!B$1:B$71,0),MATCH($A14,Calculations!A$9:GV$9))</f>
        <v>n/a</v>
      </c>
      <c r="K14" s="61"/>
      <c r="L14" s="61"/>
      <c r="M14" s="61"/>
      <c r="N14" s="61"/>
      <c r="O14" s="61"/>
      <c r="P14" s="61"/>
    </row>
    <row r="15" spans="1:16" x14ac:dyDescent="0.25">
      <c r="A15" s="63">
        <f>INDEX(Calculations!$9:$9, , ROW()+121)</f>
        <v>37802</v>
      </c>
      <c r="B15" s="64" t="str">
        <f ca="1">INDEX(Calculations!$1:$80, MATCH("Fiscal_Impact", Calculations!$B:$B, 0), MATCH(Fiscal_impact_072718!$A15, Calculations!$9:$9, 0))</f>
        <v>n/a</v>
      </c>
      <c r="C15" s="65">
        <f>INDEX(Calculations!$1:$80, MATCH("RecessionDummy", Calculations!$B:$B, 0), MATCH(Fiscal_impact_072718!$A15, Calculations!$9:$9, 0))</f>
        <v>0</v>
      </c>
      <c r="D15" s="64" t="str">
        <f ca="1">INDEX(Calculations!$1:$80, MATCH("Fiscal_Impact_bars", Calculations!$B:$B, 0), MATCH(Fiscal_impact_072718!$A15, Calculations!$9:$9, 0))</f>
        <v>n/a</v>
      </c>
      <c r="E15" s="64">
        <f>INDEX(HaverPull!$B:$XZ,MATCH($A15,HaverPull!$B:$B,0),MATCH("Contribution to %Ch in Real GDP from ""Federal G""",HaverPull!$B$1:$XZ$1,0))</f>
        <v>1.42</v>
      </c>
      <c r="F15" s="64">
        <f>INDEX(HaverPull!$B:$XZ,MATCH($A15,HaverPull!$B:$B,0),MATCH("Contribution to %Ch in Real GDP from ""S+L G""",HaverPull!$B$1:$XZ$1,0))</f>
        <v>-0.19</v>
      </c>
      <c r="G15" s="64" t="str">
        <f ca="1">INDEX(Calculations!$A:$GV,MATCH("Contribution of Consumption Growth to Real GDP",Calculations!B$1:B$71,0),MATCH($A15,Calculations!A$9:GV$9))</f>
        <v>n/a</v>
      </c>
      <c r="K15" s="61"/>
      <c r="L15" s="61"/>
      <c r="M15" s="61"/>
      <c r="N15" s="61"/>
      <c r="O15" s="61"/>
      <c r="P15" s="61"/>
    </row>
    <row r="16" spans="1:16" x14ac:dyDescent="0.25">
      <c r="A16" s="63">
        <f>INDEX(Calculations!$9:$9, , ROW()+121)</f>
        <v>37894</v>
      </c>
      <c r="B16" s="64" t="str">
        <f ca="1">INDEX(Calculations!$1:$80, MATCH("Fiscal_Impact", Calculations!$B:$B, 0), MATCH(Fiscal_impact_072718!$A16, Calculations!$9:$9, 0))</f>
        <v>n/a</v>
      </c>
      <c r="C16" s="65">
        <f>INDEX(Calculations!$1:$80, MATCH("RecessionDummy", Calculations!$B:$B, 0), MATCH(Fiscal_impact_072718!$A16, Calculations!$9:$9, 0))</f>
        <v>0</v>
      </c>
      <c r="D16" s="64" t="str">
        <f ca="1">INDEX(Calculations!$1:$80, MATCH("Fiscal_Impact_bars", Calculations!$B:$B, 0), MATCH(Fiscal_impact_072718!$A16, Calculations!$9:$9, 0))</f>
        <v>n/a</v>
      </c>
      <c r="E16" s="64">
        <f>INDEX(HaverPull!$B:$XZ,MATCH($A16,HaverPull!$B:$B,0),MATCH("Contribution to %Ch in Real GDP from ""Federal G""",HaverPull!$B$1:$XZ$1,0))</f>
        <v>-0.16</v>
      </c>
      <c r="F16" s="64">
        <f>INDEX(HaverPull!$B:$XZ,MATCH($A16,HaverPull!$B:$B,0),MATCH("Contribution to %Ch in Real GDP from ""S+L G""",HaverPull!$B$1:$XZ$1,0))</f>
        <v>0.18</v>
      </c>
      <c r="G16" s="64" t="str">
        <f ca="1">INDEX(Calculations!$A:$GV,MATCH("Contribution of Consumption Growth to Real GDP",Calculations!B$1:B$71,0),MATCH($A16,Calculations!A$9:GV$9))</f>
        <v>n/a</v>
      </c>
      <c r="K16" s="61"/>
      <c r="L16" s="61"/>
      <c r="M16" s="61"/>
      <c r="N16" s="61"/>
      <c r="O16" s="61"/>
      <c r="P16" s="61"/>
    </row>
    <row r="17" spans="1:16" x14ac:dyDescent="0.25">
      <c r="A17" s="63">
        <f>INDEX(Calculations!$9:$9, , ROW()+121)</f>
        <v>37986</v>
      </c>
      <c r="B17" s="64" t="str">
        <f ca="1">INDEX(Calculations!$1:$80, MATCH("Fiscal_Impact", Calculations!$B:$B, 0), MATCH(Fiscal_impact_072718!$A17, Calculations!$9:$9, 0))</f>
        <v>n/a</v>
      </c>
      <c r="C17" s="65">
        <f>INDEX(Calculations!$1:$80, MATCH("RecessionDummy", Calculations!$B:$B, 0), MATCH(Fiscal_impact_072718!$A17, Calculations!$9:$9, 0))</f>
        <v>0</v>
      </c>
      <c r="D17" s="64" t="str">
        <f ca="1">INDEX(Calculations!$1:$80, MATCH("Fiscal_Impact_bars", Calculations!$B:$B, 0), MATCH(Fiscal_impact_072718!$A17, Calculations!$9:$9, 0))</f>
        <v>n/a</v>
      </c>
      <c r="E17" s="64">
        <f>INDEX(HaverPull!$B:$XZ,MATCH($A17,HaverPull!$B:$B,0),MATCH("Contribution to %Ch in Real GDP from ""Federal G""",HaverPull!$B$1:$XZ$1,0))</f>
        <v>0.56000000000000005</v>
      </c>
      <c r="F17" s="64">
        <f>INDEX(HaverPull!$B:$XZ,MATCH($A17,HaverPull!$B:$B,0),MATCH("Contribution to %Ch in Real GDP from ""S+L G""",HaverPull!$B$1:$XZ$1,0))</f>
        <v>-0.13</v>
      </c>
      <c r="G17" s="64" t="str">
        <f ca="1">INDEX(Calculations!$A:$GV,MATCH("Contribution of Consumption Growth to Real GDP",Calculations!B$1:B$71,0),MATCH($A17,Calculations!A$9:GV$9))</f>
        <v>n/a</v>
      </c>
      <c r="K17" s="61"/>
      <c r="L17" s="61"/>
      <c r="M17" s="61"/>
      <c r="N17" s="61"/>
      <c r="O17" s="61"/>
      <c r="P17" s="61"/>
    </row>
    <row r="18" spans="1:16" x14ac:dyDescent="0.25">
      <c r="A18" s="63">
        <f>INDEX(Calculations!$9:$9, , ROW()+121)</f>
        <v>38077</v>
      </c>
      <c r="B18" s="64" t="str">
        <f ca="1">INDEX(Calculations!$1:$80, MATCH("Fiscal_Impact", Calculations!$B:$B, 0), MATCH(Fiscal_impact_072718!$A18, Calculations!$9:$9, 0))</f>
        <v>n/a</v>
      </c>
      <c r="C18" s="65">
        <f>INDEX(Calculations!$1:$80, MATCH("RecessionDummy", Calculations!$B:$B, 0), MATCH(Fiscal_impact_072718!$A18, Calculations!$9:$9, 0))</f>
        <v>0</v>
      </c>
      <c r="D18" s="64" t="str">
        <f ca="1">INDEX(Calculations!$1:$80, MATCH("Fiscal_Impact_bars", Calculations!$B:$B, 0), MATCH(Fiscal_impact_072718!$A18, Calculations!$9:$9, 0))</f>
        <v>n/a</v>
      </c>
      <c r="E18" s="64">
        <f>INDEX(HaverPull!$B:$XZ,MATCH($A18,HaverPull!$B:$B,0),MATCH("Contribution to %Ch in Real GDP from ""Federal G""",HaverPull!$B$1:$XZ$1,0))</f>
        <v>0.2</v>
      </c>
      <c r="F18" s="64">
        <f>INDEX(HaverPull!$B:$XZ,MATCH($A18,HaverPull!$B:$B,0),MATCH("Contribution to %Ch in Real GDP from ""S+L G""",HaverPull!$B$1:$XZ$1,0))</f>
        <v>0.01</v>
      </c>
      <c r="G18" s="64" t="str">
        <f ca="1">INDEX(Calculations!$A:$GV,MATCH("Contribution of Consumption Growth to Real GDP",Calculations!B$1:B$71,0),MATCH($A18,Calculations!A$9:GV$9))</f>
        <v>n/a</v>
      </c>
      <c r="K18" s="61"/>
      <c r="L18" s="61"/>
      <c r="M18" s="61"/>
      <c r="N18" s="61"/>
      <c r="O18" s="61"/>
      <c r="P18" s="61"/>
    </row>
    <row r="19" spans="1:16" x14ac:dyDescent="0.25">
      <c r="A19" s="63">
        <f>INDEX(Calculations!$9:$9, , ROW()+121)</f>
        <v>38168</v>
      </c>
      <c r="B19" s="64" t="str">
        <f ca="1">INDEX(Calculations!$1:$80, MATCH("Fiscal_Impact", Calculations!$B:$B, 0), MATCH(Fiscal_impact_072718!$A19, Calculations!$9:$9, 0))</f>
        <v>n/a</v>
      </c>
      <c r="C19" s="65">
        <f>INDEX(Calculations!$1:$80, MATCH("RecessionDummy", Calculations!$B:$B, 0), MATCH(Fiscal_impact_072718!$A19, Calculations!$9:$9, 0))</f>
        <v>0</v>
      </c>
      <c r="D19" s="64" t="str">
        <f ca="1">INDEX(Calculations!$1:$80, MATCH("Fiscal_Impact_bars", Calculations!$B:$B, 0), MATCH(Fiscal_impact_072718!$A19, Calculations!$9:$9, 0))</f>
        <v>n/a</v>
      </c>
      <c r="E19" s="64">
        <f>INDEX(HaverPull!$B:$XZ,MATCH($A19,HaverPull!$B:$B,0),MATCH("Contribution to %Ch in Real GDP from ""Federal G""",HaverPull!$B$1:$XZ$1,0))</f>
        <v>0.28999999999999998</v>
      </c>
      <c r="F19" s="64">
        <f>INDEX(HaverPull!$B:$XZ,MATCH($A19,HaverPull!$B:$B,0),MATCH("Contribution to %Ch in Real GDP from ""S+L G""",HaverPull!$B$1:$XZ$1,0))</f>
        <v>0.15</v>
      </c>
      <c r="G19" s="64" t="str">
        <f ca="1">INDEX(Calculations!$A:$GV,MATCH("Contribution of Consumption Growth to Real GDP",Calculations!B$1:B$71,0),MATCH($A19,Calculations!A$9:GV$9))</f>
        <v>n/a</v>
      </c>
      <c r="K19" s="61"/>
      <c r="L19" s="61"/>
      <c r="M19" s="61"/>
      <c r="N19" s="61"/>
      <c r="O19" s="61"/>
      <c r="P19" s="61"/>
    </row>
    <row r="20" spans="1:16" x14ac:dyDescent="0.25">
      <c r="A20" s="63">
        <f>INDEX(Calculations!$9:$9, , ROW()+121)</f>
        <v>38260</v>
      </c>
      <c r="B20" s="64" t="str">
        <f ca="1">INDEX(Calculations!$1:$80, MATCH("Fiscal_Impact", Calculations!$B:$B, 0), MATCH(Fiscal_impact_072718!$A20, Calculations!$9:$9, 0))</f>
        <v>n/a</v>
      </c>
      <c r="C20" s="65">
        <f>INDEX(Calculations!$1:$80, MATCH("RecessionDummy", Calculations!$B:$B, 0), MATCH(Fiscal_impact_072718!$A20, Calculations!$9:$9, 0))</f>
        <v>0</v>
      </c>
      <c r="D20" s="64" t="str">
        <f ca="1">INDEX(Calculations!$1:$80, MATCH("Fiscal_Impact_bars", Calculations!$B:$B, 0), MATCH(Fiscal_impact_072718!$A20, Calculations!$9:$9, 0))</f>
        <v>n/a</v>
      </c>
      <c r="E20" s="64">
        <f>INDEX(HaverPull!$B:$XZ,MATCH($A20,HaverPull!$B:$B,0),MATCH("Contribution to %Ch in Real GDP from ""Federal G""",HaverPull!$B$1:$XZ$1,0))</f>
        <v>0.51</v>
      </c>
      <c r="F20" s="64">
        <f>INDEX(HaverPull!$B:$XZ,MATCH($A20,HaverPull!$B:$B,0),MATCH("Contribution to %Ch in Real GDP from ""S+L G""",HaverPull!$B$1:$XZ$1,0))</f>
        <v>-0.21</v>
      </c>
      <c r="G20" s="64" t="str">
        <f ca="1">INDEX(Calculations!$A:$GV,MATCH("Contribution of Consumption Growth to Real GDP",Calculations!B$1:B$71,0),MATCH($A20,Calculations!A$9:GV$9))</f>
        <v>n/a</v>
      </c>
      <c r="K20" s="61"/>
      <c r="L20" s="61"/>
      <c r="M20" s="61"/>
      <c r="N20" s="61"/>
      <c r="O20" s="61"/>
      <c r="P20" s="61"/>
    </row>
    <row r="21" spans="1:16" x14ac:dyDescent="0.25">
      <c r="A21" s="63">
        <f>INDEX(Calculations!$9:$9, , ROW()+121)</f>
        <v>38352</v>
      </c>
      <c r="B21" s="64" t="str">
        <f ca="1">INDEX(Calculations!$1:$80, MATCH("Fiscal_Impact", Calculations!$B:$B, 0), MATCH(Fiscal_impact_072718!$A21, Calculations!$9:$9, 0))</f>
        <v>n/a</v>
      </c>
      <c r="C21" s="65">
        <f>INDEX(Calculations!$1:$80, MATCH("RecessionDummy", Calculations!$B:$B, 0), MATCH(Fiscal_impact_072718!$A21, Calculations!$9:$9, 0))</f>
        <v>0</v>
      </c>
      <c r="D21" s="64" t="str">
        <f ca="1">INDEX(Calculations!$1:$80, MATCH("Fiscal_Impact_bars", Calculations!$B:$B, 0), MATCH(Fiscal_impact_072718!$A21, Calculations!$9:$9, 0))</f>
        <v>n/a</v>
      </c>
      <c r="E21" s="64">
        <f>INDEX(HaverPull!$B:$XZ,MATCH($A21,HaverPull!$B:$B,0),MATCH("Contribution to %Ch in Real GDP from ""Federal G""",HaverPull!$B$1:$XZ$1,0))</f>
        <v>-0.25</v>
      </c>
      <c r="F21" s="64">
        <f>INDEX(HaverPull!$B:$XZ,MATCH($A21,HaverPull!$B:$B,0),MATCH("Contribution to %Ch in Real GDP from ""S+L G""",HaverPull!$B$1:$XZ$1,0))</f>
        <v>-0.08</v>
      </c>
      <c r="G21" s="64" t="str">
        <f ca="1">INDEX(Calculations!$A:$GV,MATCH("Contribution of Consumption Growth to Real GDP",Calculations!B$1:B$71,0),MATCH($A21,Calculations!A$9:GV$9))</f>
        <v>n/a</v>
      </c>
      <c r="K21" s="61"/>
      <c r="L21" s="61"/>
      <c r="M21" s="61"/>
      <c r="N21" s="61"/>
      <c r="O21" s="61"/>
      <c r="P21" s="61"/>
    </row>
    <row r="22" spans="1:16" x14ac:dyDescent="0.25">
      <c r="A22" s="63">
        <f>INDEX(Calculations!$9:$9, , ROW()+121)</f>
        <v>38442</v>
      </c>
      <c r="B22" s="64" t="str">
        <f ca="1">INDEX(Calculations!$1:$80, MATCH("Fiscal_Impact", Calculations!$B:$B, 0), MATCH(Fiscal_impact_072718!$A22, Calculations!$9:$9, 0))</f>
        <v>n/a</v>
      </c>
      <c r="C22" s="65">
        <f>INDEX(Calculations!$1:$80, MATCH("RecessionDummy", Calculations!$B:$B, 0), MATCH(Fiscal_impact_072718!$A22, Calculations!$9:$9, 0))</f>
        <v>0</v>
      </c>
      <c r="D22" s="64" t="str">
        <f ca="1">INDEX(Calculations!$1:$80, MATCH("Fiscal_Impact_bars", Calculations!$B:$B, 0), MATCH(Fiscal_impact_072718!$A22, Calculations!$9:$9, 0))</f>
        <v>n/a</v>
      </c>
      <c r="E22" s="64">
        <f>INDEX(HaverPull!$B:$XZ,MATCH($A22,HaverPull!$B:$B,0),MATCH("Contribution to %Ch in Real GDP from ""Federal G""",HaverPull!$B$1:$XZ$1,0))</f>
        <v>0.17</v>
      </c>
      <c r="F22" s="64">
        <f>INDEX(HaverPull!$B:$XZ,MATCH($A22,HaverPull!$B:$B,0),MATCH("Contribution to %Ch in Real GDP from ""S+L G""",HaverPull!$B$1:$XZ$1,0))</f>
        <v>0</v>
      </c>
      <c r="G22" s="64" t="str">
        <f ca="1">INDEX(Calculations!$A:$GV,MATCH("Contribution of Consumption Growth to Real GDP",Calculations!B$1:B$71,0),MATCH($A22,Calculations!A$9:GV$9))</f>
        <v>n/a</v>
      </c>
      <c r="K22" s="61"/>
      <c r="L22" s="61"/>
      <c r="M22" s="61"/>
      <c r="N22" s="61"/>
      <c r="O22" s="61"/>
      <c r="P22" s="61"/>
    </row>
    <row r="23" spans="1:16" x14ac:dyDescent="0.25">
      <c r="A23" s="63">
        <f>INDEX(Calculations!$9:$9, , ROW()+121)</f>
        <v>38533</v>
      </c>
      <c r="B23" s="64" t="str">
        <f ca="1">INDEX(Calculations!$1:$80, MATCH("Fiscal_Impact", Calculations!$B:$B, 0), MATCH(Fiscal_impact_072718!$A23, Calculations!$9:$9, 0))</f>
        <v>n/a</v>
      </c>
      <c r="C23" s="65">
        <f>INDEX(Calculations!$1:$80, MATCH("RecessionDummy", Calculations!$B:$B, 0), MATCH(Fiscal_impact_072718!$A23, Calculations!$9:$9, 0))</f>
        <v>0</v>
      </c>
      <c r="D23" s="64" t="str">
        <f ca="1">INDEX(Calculations!$1:$80, MATCH("Fiscal_Impact_bars", Calculations!$B:$B, 0), MATCH(Fiscal_impact_072718!$A23, Calculations!$9:$9, 0))</f>
        <v>n/a</v>
      </c>
      <c r="E23" s="64">
        <f>INDEX(HaverPull!$B:$XZ,MATCH($A23,HaverPull!$B:$B,0),MATCH("Contribution to %Ch in Real GDP from ""Federal G""",HaverPull!$B$1:$XZ$1,0))</f>
        <v>0.06</v>
      </c>
      <c r="F23" s="64">
        <f>INDEX(HaverPull!$B:$XZ,MATCH($A23,HaverPull!$B:$B,0),MATCH("Contribution to %Ch in Real GDP from ""S+L G""",HaverPull!$B$1:$XZ$1,0))</f>
        <v>7.0000000000000007E-2</v>
      </c>
      <c r="G23" s="64" t="str">
        <f ca="1">INDEX(Calculations!$A:$GV,MATCH("Contribution of Consumption Growth to Real GDP",Calculations!B$1:B$71,0),MATCH($A23,Calculations!A$9:GV$9))</f>
        <v>n/a</v>
      </c>
      <c r="K23" s="61"/>
      <c r="L23" s="61"/>
      <c r="M23" s="61"/>
      <c r="N23" s="61"/>
      <c r="O23" s="61"/>
      <c r="P23" s="61"/>
    </row>
    <row r="24" spans="1:16" x14ac:dyDescent="0.25">
      <c r="A24" s="63">
        <f>INDEX(Calculations!$9:$9, , ROW()+121)</f>
        <v>38625</v>
      </c>
      <c r="B24" s="64" t="str">
        <f ca="1">INDEX(Calculations!$1:$80, MATCH("Fiscal_Impact", Calculations!$B:$B, 0), MATCH(Fiscal_impact_072718!$A24, Calculations!$9:$9, 0))</f>
        <v>n/a</v>
      </c>
      <c r="C24" s="65">
        <f>INDEX(Calculations!$1:$80, MATCH("RecessionDummy", Calculations!$B:$B, 0), MATCH(Fiscal_impact_072718!$A24, Calculations!$9:$9, 0))</f>
        <v>0</v>
      </c>
      <c r="D24" s="64" t="str">
        <f ca="1">INDEX(Calculations!$1:$80, MATCH("Fiscal_Impact_bars", Calculations!$B:$B, 0), MATCH(Fiscal_impact_072718!$A24, Calculations!$9:$9, 0))</f>
        <v>n/a</v>
      </c>
      <c r="E24" s="64">
        <f>INDEX(HaverPull!$B:$XZ,MATCH($A24,HaverPull!$B:$B,0),MATCH("Contribution to %Ch in Real GDP from ""Federal G""",HaverPull!$B$1:$XZ$1,0))</f>
        <v>0.53</v>
      </c>
      <c r="F24" s="64">
        <f>INDEX(HaverPull!$B:$XZ,MATCH($A24,HaverPull!$B:$B,0),MATCH("Contribution to %Ch in Real GDP from ""S+L G""",HaverPull!$B$1:$XZ$1,0))</f>
        <v>7.0000000000000007E-2</v>
      </c>
      <c r="G24" s="64" t="str">
        <f ca="1">INDEX(Calculations!$A:$GV,MATCH("Contribution of Consumption Growth to Real GDP",Calculations!B$1:B$71,0),MATCH($A24,Calculations!A$9:GV$9))</f>
        <v>n/a</v>
      </c>
      <c r="K24" s="61"/>
      <c r="L24" s="61"/>
      <c r="M24" s="61"/>
      <c r="N24" s="61"/>
      <c r="O24" s="61"/>
      <c r="P24" s="61"/>
    </row>
    <row r="25" spans="1:16" x14ac:dyDescent="0.25">
      <c r="A25" s="63">
        <f>INDEX(Calculations!$9:$9, , ROW()+121)</f>
        <v>38717</v>
      </c>
      <c r="B25" s="64" t="str">
        <f ca="1">INDEX(Calculations!$1:$80, MATCH("Fiscal_Impact", Calculations!$B:$B, 0), MATCH(Fiscal_impact_072718!$A25, Calculations!$9:$9, 0))</f>
        <v>n/a</v>
      </c>
      <c r="C25" s="65">
        <f>INDEX(Calculations!$1:$80, MATCH("RecessionDummy", Calculations!$B:$B, 0), MATCH(Fiscal_impact_072718!$A25, Calculations!$9:$9, 0))</f>
        <v>0</v>
      </c>
      <c r="D25" s="64" t="str">
        <f ca="1">INDEX(Calculations!$1:$80, MATCH("Fiscal_Impact_bars", Calculations!$B:$B, 0), MATCH(Fiscal_impact_072718!$A25, Calculations!$9:$9, 0))</f>
        <v>n/a</v>
      </c>
      <c r="E25" s="64">
        <f>INDEX(HaverPull!$B:$XZ,MATCH($A25,HaverPull!$B:$B,0),MATCH("Contribution to %Ch in Real GDP from ""Federal G""",HaverPull!$B$1:$XZ$1,0))</f>
        <v>-0.43</v>
      </c>
      <c r="F25" s="64">
        <f>INDEX(HaverPull!$B:$XZ,MATCH($A25,HaverPull!$B:$B,0),MATCH("Contribution to %Ch in Real GDP from ""S+L G""",HaverPull!$B$1:$XZ$1,0))</f>
        <v>0.15</v>
      </c>
      <c r="G25" s="64" t="str">
        <f ca="1">INDEX(Calculations!$A:$GV,MATCH("Contribution of Consumption Growth to Real GDP",Calculations!B$1:B$71,0),MATCH($A25,Calculations!A$9:GV$9))</f>
        <v>n/a</v>
      </c>
      <c r="K25" s="61"/>
      <c r="L25" s="61"/>
      <c r="M25" s="61"/>
      <c r="N25" s="61"/>
      <c r="O25" s="61"/>
      <c r="P25" s="61"/>
    </row>
    <row r="26" spans="1:16" x14ac:dyDescent="0.25">
      <c r="A26" s="63">
        <f>INDEX(Calculations!$9:$9, , ROW()+121)</f>
        <v>38807</v>
      </c>
      <c r="B26" s="64" t="str">
        <f ca="1">INDEX(Calculations!$1:$80, MATCH("Fiscal_Impact", Calculations!$B:$B, 0), MATCH(Fiscal_impact_072718!$A26, Calculations!$9:$9, 0))</f>
        <v>n/a</v>
      </c>
      <c r="C26" s="65">
        <f>INDEX(Calculations!$1:$80, MATCH("RecessionDummy", Calculations!$B:$B, 0), MATCH(Fiscal_impact_072718!$A26, Calculations!$9:$9, 0))</f>
        <v>0</v>
      </c>
      <c r="D26" s="64" t="str">
        <f ca="1">INDEX(Calculations!$1:$80, MATCH("Fiscal_Impact_bars", Calculations!$B:$B, 0), MATCH(Fiscal_impact_072718!$A26, Calculations!$9:$9, 0))</f>
        <v>n/a</v>
      </c>
      <c r="E26" s="64">
        <f>INDEX(HaverPull!$B:$XZ,MATCH($A26,HaverPull!$B:$B,0),MATCH("Contribution to %Ch in Real GDP from ""Federal G""",HaverPull!$B$1:$XZ$1,0))</f>
        <v>0.71</v>
      </c>
      <c r="F26" s="64">
        <f>INDEX(HaverPull!$B:$XZ,MATCH($A26,HaverPull!$B:$B,0),MATCH("Contribution to %Ch in Real GDP from ""S+L G""",HaverPull!$B$1:$XZ$1,0))</f>
        <v>-0.11</v>
      </c>
      <c r="G26" s="64" t="str">
        <f ca="1">INDEX(Calculations!$A:$GV,MATCH("Contribution of Consumption Growth to Real GDP",Calculations!B$1:B$71,0),MATCH($A26,Calculations!A$9:GV$9))</f>
        <v>n/a</v>
      </c>
      <c r="K26" s="61"/>
      <c r="L26" s="61"/>
      <c r="M26" s="61"/>
      <c r="N26" s="61"/>
      <c r="O26" s="61"/>
      <c r="P26" s="61"/>
    </row>
    <row r="27" spans="1:16" x14ac:dyDescent="0.25">
      <c r="A27" s="63">
        <f>INDEX(Calculations!$9:$9, , ROW()+121)</f>
        <v>38898</v>
      </c>
      <c r="B27" s="64" t="str">
        <f ca="1">INDEX(Calculations!$1:$80, MATCH("Fiscal_Impact", Calculations!$B:$B, 0), MATCH(Fiscal_impact_072718!$A27, Calculations!$9:$9, 0))</f>
        <v>n/a</v>
      </c>
      <c r="C27" s="65">
        <f>INDEX(Calculations!$1:$80, MATCH("RecessionDummy", Calculations!$B:$B, 0), MATCH(Fiscal_impact_072718!$A27, Calculations!$9:$9, 0))</f>
        <v>0</v>
      </c>
      <c r="D27" s="64" t="str">
        <f ca="1">INDEX(Calculations!$1:$80, MATCH("Fiscal_Impact_bars", Calculations!$B:$B, 0), MATCH(Fiscal_impact_072718!$A27, Calculations!$9:$9, 0))</f>
        <v>n/a</v>
      </c>
      <c r="E27" s="64">
        <f>INDEX(HaverPull!$B:$XZ,MATCH($A27,HaverPull!$B:$B,0),MATCH("Contribution to %Ch in Real GDP from ""Federal G""",HaverPull!$B$1:$XZ$1,0))</f>
        <v>-0.04</v>
      </c>
      <c r="F27" s="64">
        <f>INDEX(HaverPull!$B:$XZ,MATCH($A27,HaverPull!$B:$B,0),MATCH("Contribution to %Ch in Real GDP from ""S+L G""",HaverPull!$B$1:$XZ$1,0))</f>
        <v>0.31</v>
      </c>
      <c r="G27" s="64" t="str">
        <f ca="1">INDEX(Calculations!$A:$GV,MATCH("Contribution of Consumption Growth to Real GDP",Calculations!B$1:B$71,0),MATCH($A27,Calculations!A$9:GV$9))</f>
        <v>n/a</v>
      </c>
      <c r="K27" s="61"/>
      <c r="L27" s="61"/>
      <c r="M27" s="61"/>
      <c r="N27" s="61"/>
      <c r="O27" s="61"/>
      <c r="P27" s="61"/>
    </row>
    <row r="28" spans="1:16" x14ac:dyDescent="0.25">
      <c r="A28" s="63">
        <f>INDEX(Calculations!$9:$9, , ROW()+121)</f>
        <v>38990</v>
      </c>
      <c r="B28" s="64" t="str">
        <f ca="1">INDEX(Calculations!$1:$80, MATCH("Fiscal_Impact", Calculations!$B:$B, 0), MATCH(Fiscal_impact_072718!$A28, Calculations!$9:$9, 0))</f>
        <v>n/a</v>
      </c>
      <c r="C28" s="65">
        <f>INDEX(Calculations!$1:$80, MATCH("RecessionDummy", Calculations!$B:$B, 0), MATCH(Fiscal_impact_072718!$A28, Calculations!$9:$9, 0))</f>
        <v>0</v>
      </c>
      <c r="D28" s="64" t="str">
        <f ca="1">INDEX(Calculations!$1:$80, MATCH("Fiscal_Impact_bars", Calculations!$B:$B, 0), MATCH(Fiscal_impact_072718!$A28, Calculations!$9:$9, 0))</f>
        <v>n/a</v>
      </c>
      <c r="E28" s="64">
        <f>INDEX(HaverPull!$B:$XZ,MATCH($A28,HaverPull!$B:$B,0),MATCH("Contribution to %Ch in Real GDP from ""Federal G""",HaverPull!$B$1:$XZ$1,0))</f>
        <v>0.01</v>
      </c>
      <c r="F28" s="64">
        <f>INDEX(HaverPull!$B:$XZ,MATCH($A28,HaverPull!$B:$B,0),MATCH("Contribution to %Ch in Real GDP from ""S+L G""",HaverPull!$B$1:$XZ$1,0))</f>
        <v>0.16</v>
      </c>
      <c r="G28" s="64" t="str">
        <f ca="1">INDEX(Calculations!$A:$GV,MATCH("Contribution of Consumption Growth to Real GDP",Calculations!B$1:B$71,0),MATCH($A28,Calculations!A$9:GV$9))</f>
        <v>n/a</v>
      </c>
      <c r="K28" s="61"/>
      <c r="L28" s="61"/>
      <c r="M28" s="61"/>
      <c r="N28" s="61"/>
      <c r="O28" s="61"/>
      <c r="P28" s="61"/>
    </row>
    <row r="29" spans="1:16" x14ac:dyDescent="0.25">
      <c r="A29" s="63">
        <f>INDEX(Calculations!$9:$9, , ROW()+121)</f>
        <v>39082</v>
      </c>
      <c r="B29" s="64" t="str">
        <f ca="1">INDEX(Calculations!$1:$80, MATCH("Fiscal_Impact", Calculations!$B:$B, 0), MATCH(Fiscal_impact_072718!$A29, Calculations!$9:$9, 0))</f>
        <v>n/a</v>
      </c>
      <c r="C29" s="65">
        <f>INDEX(Calculations!$1:$80, MATCH("RecessionDummy", Calculations!$B:$B, 0), MATCH(Fiscal_impact_072718!$A29, Calculations!$9:$9, 0))</f>
        <v>0</v>
      </c>
      <c r="D29" s="64" t="str">
        <f ca="1">INDEX(Calculations!$1:$80, MATCH("Fiscal_Impact_bars", Calculations!$B:$B, 0), MATCH(Fiscal_impact_072718!$A29, Calculations!$9:$9, 0))</f>
        <v>n/a</v>
      </c>
      <c r="E29" s="64">
        <f>INDEX(HaverPull!$B:$XZ,MATCH($A29,HaverPull!$B:$B,0),MATCH("Contribution to %Ch in Real GDP from ""Federal G""",HaverPull!$B$1:$XZ$1,0))</f>
        <v>0.3</v>
      </c>
      <c r="F29" s="64">
        <f>INDEX(HaverPull!$B:$XZ,MATCH($A29,HaverPull!$B:$B,0),MATCH("Contribution to %Ch in Real GDP from ""S+L G""",HaverPull!$B$1:$XZ$1,0))</f>
        <v>0.2</v>
      </c>
      <c r="G29" s="64" t="str">
        <f ca="1">INDEX(Calculations!$A:$GV,MATCH("Contribution of Consumption Growth to Real GDP",Calculations!B$1:B$71,0),MATCH($A29,Calculations!A$9:GV$9))</f>
        <v>n/a</v>
      </c>
    </row>
    <row r="30" spans="1:16" x14ac:dyDescent="0.25">
      <c r="A30" s="63">
        <f>INDEX(Calculations!$9:$9, , ROW()+121)</f>
        <v>39172</v>
      </c>
      <c r="B30" s="64" t="str">
        <f ca="1">INDEX(Calculations!$1:$80, MATCH("Fiscal_Impact", Calculations!$B:$B, 0), MATCH(Fiscal_impact_072718!$A30, Calculations!$9:$9, 0))</f>
        <v>n/a</v>
      </c>
      <c r="C30" s="65">
        <f>INDEX(Calculations!$1:$80, MATCH("RecessionDummy", Calculations!$B:$B, 0), MATCH(Fiscal_impact_072718!$A30, Calculations!$9:$9, 0))</f>
        <v>0</v>
      </c>
      <c r="D30" s="64" t="str">
        <f ca="1">INDEX(Calculations!$1:$80, MATCH("Fiscal_Impact_bars", Calculations!$B:$B, 0), MATCH(Fiscal_impact_072718!$A30, Calculations!$9:$9, 0))</f>
        <v>n/a</v>
      </c>
      <c r="E30" s="64">
        <f>INDEX(HaverPull!$B:$XZ,MATCH($A30,HaverPull!$B:$B,0),MATCH("Contribution to %Ch in Real GDP from ""Federal G""",HaverPull!$B$1:$XZ$1,0))</f>
        <v>-0.39</v>
      </c>
      <c r="F30" s="64">
        <f>INDEX(HaverPull!$B:$XZ,MATCH($A30,HaverPull!$B:$B,0),MATCH("Contribution to %Ch in Real GDP from ""S+L G""",HaverPull!$B$1:$XZ$1,0))</f>
        <v>0.23</v>
      </c>
      <c r="G30" s="64" t="str">
        <f ca="1">INDEX(Calculations!$A:$GV,MATCH("Contribution of Consumption Growth to Real GDP",Calculations!B$1:B$71,0),MATCH($A30,Calculations!A$9:GV$9))</f>
        <v>n/a</v>
      </c>
    </row>
    <row r="31" spans="1:16" x14ac:dyDescent="0.25">
      <c r="A31" s="63">
        <f>INDEX(Calculations!$9:$9, , ROW()+121)</f>
        <v>39263</v>
      </c>
      <c r="B31" s="64" t="str">
        <f ca="1">INDEX(Calculations!$1:$80, MATCH("Fiscal_Impact", Calculations!$B:$B, 0), MATCH(Fiscal_impact_072718!$A31, Calculations!$9:$9, 0))</f>
        <v>n/a</v>
      </c>
      <c r="C31" s="65">
        <f>INDEX(Calculations!$1:$80, MATCH("RecessionDummy", Calculations!$B:$B, 0), MATCH(Fiscal_impact_072718!$A31, Calculations!$9:$9, 0))</f>
        <v>0</v>
      </c>
      <c r="D31" s="64" t="str">
        <f ca="1">INDEX(Calculations!$1:$80, MATCH("Fiscal_Impact_bars", Calculations!$B:$B, 0), MATCH(Fiscal_impact_072718!$A31, Calculations!$9:$9, 0))</f>
        <v>n/a</v>
      </c>
      <c r="E31" s="64">
        <f>INDEX(HaverPull!$B:$XZ,MATCH($A31,HaverPull!$B:$B,0),MATCH("Contribution to %Ch in Real GDP from ""Federal G""",HaverPull!$B$1:$XZ$1,0))</f>
        <v>0.46</v>
      </c>
      <c r="F31" s="64">
        <f>INDEX(HaverPull!$B:$XZ,MATCH($A31,HaverPull!$B:$B,0),MATCH("Contribution to %Ch in Real GDP from ""S+L G""",HaverPull!$B$1:$XZ$1,0))</f>
        <v>0.2</v>
      </c>
      <c r="G31" s="64" t="str">
        <f ca="1">INDEX(Calculations!$A:$GV,MATCH("Contribution of Consumption Growth to Real GDP",Calculations!B$1:B$71,0),MATCH($A31,Calculations!A$9:GV$9))</f>
        <v>n/a</v>
      </c>
    </row>
    <row r="32" spans="1:16" x14ac:dyDescent="0.25">
      <c r="A32" s="63">
        <f>INDEX(Calculations!$9:$9, , ROW()+121)</f>
        <v>39355</v>
      </c>
      <c r="B32" s="64" t="str">
        <f ca="1">INDEX(Calculations!$1:$80, MATCH("Fiscal_Impact", Calculations!$B:$B, 0), MATCH(Fiscal_impact_072718!$A32, Calculations!$9:$9, 0))</f>
        <v>n/a</v>
      </c>
      <c r="C32" s="65">
        <f>INDEX(Calculations!$1:$80, MATCH("RecessionDummy", Calculations!$B:$B, 0), MATCH(Fiscal_impact_072718!$A32, Calculations!$9:$9, 0))</f>
        <v>0</v>
      </c>
      <c r="D32" s="64" t="str">
        <f ca="1">INDEX(Calculations!$1:$80, MATCH("Fiscal_Impact_bars", Calculations!$B:$B, 0), MATCH(Fiscal_impact_072718!$A32, Calculations!$9:$9, 0))</f>
        <v>n/a</v>
      </c>
      <c r="E32" s="64">
        <f>INDEX(HaverPull!$B:$XZ,MATCH($A32,HaverPull!$B:$B,0),MATCH("Contribution to %Ch in Real GDP from ""Federal G""",HaverPull!$B$1:$XZ$1,0))</f>
        <v>0.55000000000000004</v>
      </c>
      <c r="F32" s="64">
        <f>INDEX(HaverPull!$B:$XZ,MATCH($A32,HaverPull!$B:$B,0),MATCH("Contribution to %Ch in Real GDP from ""S+L G""",HaverPull!$B$1:$XZ$1,0))</f>
        <v>0.01</v>
      </c>
      <c r="G32" s="64" t="str">
        <f ca="1">INDEX(Calculations!$A:$GV,MATCH("Contribution of Consumption Growth to Real GDP",Calculations!B$1:B$71,0),MATCH($A32,Calculations!A$9:GV$9))</f>
        <v>n/a</v>
      </c>
    </row>
    <row r="33" spans="1:7" x14ac:dyDescent="0.25">
      <c r="A33" s="63">
        <f>INDEX(Calculations!$9:$9, , ROW()+121)</f>
        <v>39447</v>
      </c>
      <c r="B33" s="64" t="str">
        <f ca="1">INDEX(Calculations!$1:$80, MATCH("Fiscal_Impact", Calculations!$B:$B, 0), MATCH(Fiscal_impact_072718!$A33, Calculations!$9:$9, 0))</f>
        <v>n/a</v>
      </c>
      <c r="C33" s="65">
        <f>INDEX(Calculations!$1:$80, MATCH("RecessionDummy", Calculations!$B:$B, 0), MATCH(Fiscal_impact_072718!$A33, Calculations!$9:$9, 0))</f>
        <v>0</v>
      </c>
      <c r="D33" s="64" t="str">
        <f ca="1">INDEX(Calculations!$1:$80, MATCH("Fiscal_Impact_bars", Calculations!$B:$B, 0), MATCH(Fiscal_impact_072718!$A33, Calculations!$9:$9, 0))</f>
        <v>n/a</v>
      </c>
      <c r="E33" s="64">
        <f>INDEX(HaverPull!$B:$XZ,MATCH($A33,HaverPull!$B:$B,0),MATCH("Contribution to %Ch in Real GDP from ""Federal G""",HaverPull!$B$1:$XZ$1,0))</f>
        <v>0.16</v>
      </c>
      <c r="F33" s="64">
        <f>INDEX(HaverPull!$B:$XZ,MATCH($A33,HaverPull!$B:$B,0),MATCH("Contribution to %Ch in Real GDP from ""S+L G""",HaverPull!$B$1:$XZ$1,0))</f>
        <v>0.15</v>
      </c>
      <c r="G33" s="64" t="str">
        <f ca="1">INDEX(Calculations!$A:$GV,MATCH("Contribution of Consumption Growth to Real GDP",Calculations!B$1:B$71,0),MATCH($A33,Calculations!A$9:GV$9))</f>
        <v>n/a</v>
      </c>
    </row>
    <row r="34" spans="1:7" x14ac:dyDescent="0.25">
      <c r="A34" s="63">
        <f>INDEX(Calculations!$9:$9, , ROW()+121)</f>
        <v>39538</v>
      </c>
      <c r="B34" s="64" t="str">
        <f ca="1">INDEX(Calculations!$1:$80, MATCH("Fiscal_Impact", Calculations!$B:$B, 0), MATCH(Fiscal_impact_072718!$A34, Calculations!$9:$9, 0))</f>
        <v>n/a</v>
      </c>
      <c r="C34" s="65">
        <f>INDEX(Calculations!$1:$80, MATCH("RecessionDummy", Calculations!$B:$B, 0), MATCH(Fiscal_impact_072718!$A34, Calculations!$9:$9, 0))</f>
        <v>1</v>
      </c>
      <c r="D34" s="64" t="str">
        <f ca="1">INDEX(Calculations!$1:$80, MATCH("Fiscal_Impact_bars", Calculations!$B:$B, 0), MATCH(Fiscal_impact_072718!$A34, Calculations!$9:$9, 0))</f>
        <v>n/a</v>
      </c>
      <c r="E34" s="64">
        <f>INDEX(HaverPull!$B:$XZ,MATCH($A34,HaverPull!$B:$B,0),MATCH("Contribution to %Ch in Real GDP from ""Federal G""",HaverPull!$B$1:$XZ$1,0))</f>
        <v>0.47</v>
      </c>
      <c r="F34" s="64">
        <f>INDEX(HaverPull!$B:$XZ,MATCH($A34,HaverPull!$B:$B,0),MATCH("Contribution to %Ch in Real GDP from ""S+L G""",HaverPull!$B$1:$XZ$1,0))</f>
        <v>-0.15</v>
      </c>
      <c r="G34" s="64" t="str">
        <f ca="1">INDEX(Calculations!$A:$GV,MATCH("Contribution of Consumption Growth to Real GDP",Calculations!B$1:B$71,0),MATCH($A34,Calculations!A$9:GV$9))</f>
        <v>n/a</v>
      </c>
    </row>
    <row r="35" spans="1:7" x14ac:dyDescent="0.25">
      <c r="A35" s="63">
        <f>INDEX(Calculations!$9:$9, , ROW()+121)</f>
        <v>39629</v>
      </c>
      <c r="B35" s="64" t="str">
        <f ca="1">INDEX(Calculations!$1:$80, MATCH("Fiscal_Impact", Calculations!$B:$B, 0), MATCH(Fiscal_impact_072718!$A35, Calculations!$9:$9, 0))</f>
        <v>n/a</v>
      </c>
      <c r="C35" s="65">
        <f>INDEX(Calculations!$1:$80, MATCH("RecessionDummy", Calculations!$B:$B, 0), MATCH(Fiscal_impact_072718!$A35, Calculations!$9:$9, 0))</f>
        <v>1</v>
      </c>
      <c r="D35" s="64" t="str">
        <f ca="1">INDEX(Calculations!$1:$80, MATCH("Fiscal_Impact_bars", Calculations!$B:$B, 0), MATCH(Fiscal_impact_072718!$A35, Calculations!$9:$9, 0))</f>
        <v>n/a</v>
      </c>
      <c r="E35" s="64">
        <f>INDEX(HaverPull!$B:$XZ,MATCH($A35,HaverPull!$B:$B,0),MATCH("Contribution to %Ch in Real GDP from ""Federal G""",HaverPull!$B$1:$XZ$1,0))</f>
        <v>0.56000000000000005</v>
      </c>
      <c r="F35" s="64">
        <f>INDEX(HaverPull!$B:$XZ,MATCH($A35,HaverPull!$B:$B,0),MATCH("Contribution to %Ch in Real GDP from ""S+L G""",HaverPull!$B$1:$XZ$1,0))</f>
        <v>7.0000000000000007E-2</v>
      </c>
      <c r="G35" s="64" t="str">
        <f ca="1">INDEX(Calculations!$A:$GV,MATCH("Contribution of Consumption Growth to Real GDP",Calculations!B$1:B$71,0),MATCH($A35,Calculations!A$9:GV$9))</f>
        <v>n/a</v>
      </c>
    </row>
    <row r="36" spans="1:7" x14ac:dyDescent="0.25">
      <c r="A36" s="63">
        <f>INDEX(Calculations!$9:$9, , ROW()+121)</f>
        <v>39721</v>
      </c>
      <c r="B36" s="64" t="str">
        <f ca="1">INDEX(Calculations!$1:$80, MATCH("Fiscal_Impact", Calculations!$B:$B, 0), MATCH(Fiscal_impact_072718!$A36, Calculations!$9:$9, 0))</f>
        <v>n/a</v>
      </c>
      <c r="C36" s="65">
        <f>INDEX(Calculations!$1:$80, MATCH("RecessionDummy", Calculations!$B:$B, 0), MATCH(Fiscal_impact_072718!$A36, Calculations!$9:$9, 0))</f>
        <v>1</v>
      </c>
      <c r="D36" s="64" t="str">
        <f ca="1">INDEX(Calculations!$1:$80, MATCH("Fiscal_Impact_bars", Calculations!$B:$B, 0), MATCH(Fiscal_impact_072718!$A36, Calculations!$9:$9, 0))</f>
        <v>n/a</v>
      </c>
      <c r="E36" s="64">
        <f>INDEX(HaverPull!$B:$XZ,MATCH($A36,HaverPull!$B:$B,0),MATCH("Contribution to %Ch in Real GDP from ""Federal G""",HaverPull!$B$1:$XZ$1,0))</f>
        <v>0.91</v>
      </c>
      <c r="F36" s="64">
        <f>INDEX(HaverPull!$B:$XZ,MATCH($A36,HaverPull!$B:$B,0),MATCH("Contribution to %Ch in Real GDP from ""S+L G""",HaverPull!$B$1:$XZ$1,0))</f>
        <v>0.22</v>
      </c>
      <c r="G36" s="64" t="str">
        <f ca="1">INDEX(Calculations!$A:$GV,MATCH("Contribution of Consumption Growth to Real GDP",Calculations!B$1:B$71,0),MATCH($A36,Calculations!A$9:GV$9))</f>
        <v>n/a</v>
      </c>
    </row>
    <row r="37" spans="1:7" x14ac:dyDescent="0.25">
      <c r="A37" s="63">
        <f>INDEX(Calculations!$9:$9, , ROW()+121)</f>
        <v>39813</v>
      </c>
      <c r="B37" s="64" t="str">
        <f ca="1">INDEX(Calculations!$1:$80, MATCH("Fiscal_Impact", Calculations!$B:$B, 0), MATCH(Fiscal_impact_072718!$A37, Calculations!$9:$9, 0))</f>
        <v>n/a</v>
      </c>
      <c r="C37" s="65">
        <f>INDEX(Calculations!$1:$80, MATCH("RecessionDummy", Calculations!$B:$B, 0), MATCH(Fiscal_impact_072718!$A37, Calculations!$9:$9, 0))</f>
        <v>1</v>
      </c>
      <c r="D37" s="64" t="str">
        <f ca="1">INDEX(Calculations!$1:$80, MATCH("Fiscal_Impact_bars", Calculations!$B:$B, 0), MATCH(Fiscal_impact_072718!$A37, Calculations!$9:$9, 0))</f>
        <v>n/a</v>
      </c>
      <c r="E37" s="64">
        <f>INDEX(HaverPull!$B:$XZ,MATCH($A37,HaverPull!$B:$B,0),MATCH("Contribution to %Ch in Real GDP from ""Federal G""",HaverPull!$B$1:$XZ$1,0))</f>
        <v>0.56000000000000005</v>
      </c>
      <c r="F37" s="64">
        <f>INDEX(HaverPull!$B:$XZ,MATCH($A37,HaverPull!$B:$B,0),MATCH("Contribution to %Ch in Real GDP from ""S+L G""",HaverPull!$B$1:$XZ$1,0))</f>
        <v>0</v>
      </c>
      <c r="G37" s="64" t="str">
        <f ca="1">INDEX(Calculations!$A:$GV,MATCH("Contribution of Consumption Growth to Real GDP",Calculations!B$1:B$71,0),MATCH($A37,Calculations!A$9:GV$9))</f>
        <v>n/a</v>
      </c>
    </row>
    <row r="38" spans="1:7" x14ac:dyDescent="0.25">
      <c r="A38" s="63">
        <f>INDEX(Calculations!$9:$9, , ROW()+121)</f>
        <v>39903</v>
      </c>
      <c r="B38" s="64" t="str">
        <f ca="1">INDEX(Calculations!$1:$80, MATCH("Fiscal_Impact", Calculations!$B:$B, 0), MATCH(Fiscal_impact_072718!$A38, Calculations!$9:$9, 0))</f>
        <v>n/a</v>
      </c>
      <c r="C38" s="65">
        <f>INDEX(Calculations!$1:$80, MATCH("RecessionDummy", Calculations!$B:$B, 0), MATCH(Fiscal_impact_072718!$A38, Calculations!$9:$9, 0))</f>
        <v>1</v>
      </c>
      <c r="D38" s="64" t="str">
        <f ca="1">INDEX(Calculations!$1:$80, MATCH("Fiscal_Impact_bars", Calculations!$B:$B, 0), MATCH(Fiscal_impact_072718!$A38, Calculations!$9:$9, 0))</f>
        <v>n/a</v>
      </c>
      <c r="E38" s="64">
        <f>INDEX(HaverPull!$B:$XZ,MATCH($A38,HaverPull!$B:$B,0),MATCH("Contribution to %Ch in Real GDP from ""Federal G""",HaverPull!$B$1:$XZ$1,0))</f>
        <v>-0.24</v>
      </c>
      <c r="F38" s="64">
        <f>INDEX(HaverPull!$B:$XZ,MATCH($A38,HaverPull!$B:$B,0),MATCH("Contribution to %Ch in Real GDP from ""S+L G""",HaverPull!$B$1:$XZ$1,0))</f>
        <v>0.39</v>
      </c>
      <c r="G38" s="64" t="str">
        <f ca="1">INDEX(Calculations!$A:$GV,MATCH("Contribution of Consumption Growth to Real GDP",Calculations!B$1:B$71,0),MATCH($A38,Calculations!A$9:GV$9))</f>
        <v>n/a</v>
      </c>
    </row>
    <row r="39" spans="1:7" x14ac:dyDescent="0.25">
      <c r="A39" s="63">
        <f>INDEX(Calculations!$9:$9, , ROW()+121)</f>
        <v>39994</v>
      </c>
      <c r="B39" s="64" t="str">
        <f ca="1">INDEX(Calculations!$1:$80, MATCH("Fiscal_Impact", Calculations!$B:$B, 0), MATCH(Fiscal_impact_072718!$A39, Calculations!$9:$9, 0))</f>
        <v>n/a</v>
      </c>
      <c r="C39" s="65">
        <f>INDEX(Calculations!$1:$80, MATCH("RecessionDummy", Calculations!$B:$B, 0), MATCH(Fiscal_impact_072718!$A39, Calculations!$9:$9, 0))</f>
        <v>1</v>
      </c>
      <c r="D39" s="64" t="str">
        <f ca="1">INDEX(Calculations!$1:$80, MATCH("Fiscal_Impact_bars", Calculations!$B:$B, 0), MATCH(Fiscal_impact_072718!$A39, Calculations!$9:$9, 0))</f>
        <v>n/a</v>
      </c>
      <c r="E39" s="64">
        <f>INDEX(HaverPull!$B:$XZ,MATCH($A39,HaverPull!$B:$B,0),MATCH("Contribution to %Ch in Real GDP from ""Federal G""",HaverPull!$B$1:$XZ$1,0))</f>
        <v>1.0900000000000001</v>
      </c>
      <c r="F39" s="64">
        <f>INDEX(HaverPull!$B:$XZ,MATCH($A39,HaverPull!$B:$B,0),MATCH("Contribution to %Ch in Real GDP from ""S+L G""",HaverPull!$B$1:$XZ$1,0))</f>
        <v>0.47</v>
      </c>
      <c r="G39" s="64" t="str">
        <f ca="1">INDEX(Calculations!$A:$GV,MATCH("Contribution of Consumption Growth to Real GDP",Calculations!B$1:B$71,0),MATCH($A39,Calculations!A$9:GV$9))</f>
        <v>n/a</v>
      </c>
    </row>
    <row r="40" spans="1:7" x14ac:dyDescent="0.25">
      <c r="A40" s="63">
        <f>INDEX(Calculations!$9:$9, , ROW()+121)</f>
        <v>40086</v>
      </c>
      <c r="B40" s="64" t="str">
        <f ca="1">INDEX(Calculations!$1:$80, MATCH("Fiscal_Impact", Calculations!$B:$B, 0), MATCH(Fiscal_impact_072718!$A40, Calculations!$9:$9, 0))</f>
        <v>n/a</v>
      </c>
      <c r="C40" s="65">
        <f>INDEX(Calculations!$1:$80, MATCH("RecessionDummy", Calculations!$B:$B, 0), MATCH(Fiscal_impact_072718!$A40, Calculations!$9:$9, 0))</f>
        <v>0</v>
      </c>
      <c r="D40" s="64" t="str">
        <f ca="1">INDEX(Calculations!$1:$80, MATCH("Fiscal_Impact_bars", Calculations!$B:$B, 0), MATCH(Fiscal_impact_072718!$A40, Calculations!$9:$9, 0))</f>
        <v>n/a</v>
      </c>
      <c r="E40" s="64">
        <f>INDEX(HaverPull!$B:$XZ,MATCH($A40,HaverPull!$B:$B,0),MATCH("Contribution to %Ch in Real GDP from ""Federal G""",HaverPull!$B$1:$XZ$1,0))</f>
        <v>0.47</v>
      </c>
      <c r="F40" s="64">
        <f>INDEX(HaverPull!$B:$XZ,MATCH($A40,HaverPull!$B:$B,0),MATCH("Contribution to %Ch in Real GDP from ""S+L G""",HaverPull!$B$1:$XZ$1,0))</f>
        <v>0.01</v>
      </c>
      <c r="G40" s="64" t="str">
        <f ca="1">INDEX(Calculations!$A:$GV,MATCH("Contribution of Consumption Growth to Real GDP",Calculations!B$1:B$71,0),MATCH($A40,Calculations!A$9:GV$9))</f>
        <v>n/a</v>
      </c>
    </row>
    <row r="41" spans="1:7" x14ac:dyDescent="0.25">
      <c r="A41" s="63">
        <f>INDEX(Calculations!$9:$9, , ROW()+121)</f>
        <v>40178</v>
      </c>
      <c r="B41" s="64" t="str">
        <f ca="1">INDEX(Calculations!$1:$80, MATCH("Fiscal_Impact", Calculations!$B:$B, 0), MATCH(Fiscal_impact_072718!$A41, Calculations!$9:$9, 0))</f>
        <v>n/a</v>
      </c>
      <c r="C41" s="65">
        <f>INDEX(Calculations!$1:$80, MATCH("RecessionDummy", Calculations!$B:$B, 0), MATCH(Fiscal_impact_072718!$A41, Calculations!$9:$9, 0))</f>
        <v>0</v>
      </c>
      <c r="D41" s="64" t="str">
        <f ca="1">INDEX(Calculations!$1:$80, MATCH("Fiscal_Impact_bars", Calculations!$B:$B, 0), MATCH(Fiscal_impact_072718!$A41, Calculations!$9:$9, 0))</f>
        <v>n/a</v>
      </c>
      <c r="E41" s="64">
        <f>INDEX(HaverPull!$B:$XZ,MATCH($A41,HaverPull!$B:$B,0),MATCH("Contribution to %Ch in Real GDP from ""Federal G""",HaverPull!$B$1:$XZ$1,0))</f>
        <v>0.02</v>
      </c>
      <c r="F41" s="64">
        <f>INDEX(HaverPull!$B:$XZ,MATCH($A41,HaverPull!$B:$B,0),MATCH("Contribution to %Ch in Real GDP from ""S+L G""",HaverPull!$B$1:$XZ$1,0))</f>
        <v>-0.19</v>
      </c>
      <c r="G41" s="64" t="str">
        <f ca="1">INDEX(Calculations!$A:$GV,MATCH("Contribution of Consumption Growth to Real GDP",Calculations!B$1:B$71,0),MATCH($A41,Calculations!A$9:GV$9))</f>
        <v>n/a</v>
      </c>
    </row>
    <row r="42" spans="1:7" x14ac:dyDescent="0.25">
      <c r="A42" s="63">
        <f>INDEX(Calculations!$9:$9, , ROW()+121)</f>
        <v>40268</v>
      </c>
      <c r="B42" s="64" t="str">
        <f ca="1">INDEX(Calculations!$1:$80, MATCH("Fiscal_Impact", Calculations!$B:$B, 0), MATCH(Fiscal_impact_072718!$A42, Calculations!$9:$9, 0))</f>
        <v>n/a</v>
      </c>
      <c r="C42" s="65">
        <f>INDEX(Calculations!$1:$80, MATCH("RecessionDummy", Calculations!$B:$B, 0), MATCH(Fiscal_impact_072718!$A42, Calculations!$9:$9, 0))</f>
        <v>0</v>
      </c>
      <c r="D42" s="64" t="str">
        <f ca="1">INDEX(Calculations!$1:$80, MATCH("Fiscal_Impact_bars", Calculations!$B:$B, 0), MATCH(Fiscal_impact_072718!$A42, Calculations!$9:$9, 0))</f>
        <v>n/a</v>
      </c>
      <c r="E42" s="64">
        <f>INDEX(HaverPull!$B:$XZ,MATCH($A42,HaverPull!$B:$B,0),MATCH("Contribution to %Ch in Real GDP from ""Federal G""",HaverPull!$B$1:$XZ$1,0))</f>
        <v>0.32</v>
      </c>
      <c r="F42" s="64">
        <f>INDEX(HaverPull!$B:$XZ,MATCH($A42,HaverPull!$B:$B,0),MATCH("Contribution to %Ch in Real GDP from ""S+L G""",HaverPull!$B$1:$XZ$1,0))</f>
        <v>-0.95</v>
      </c>
      <c r="G42" s="64" t="str">
        <f ca="1">INDEX(Calculations!$A:$GV,MATCH("Contribution of Consumption Growth to Real GDP",Calculations!B$1:B$71,0),MATCH($A42,Calculations!A$9:GV$9))</f>
        <v>n/a</v>
      </c>
    </row>
    <row r="43" spans="1:7" x14ac:dyDescent="0.25">
      <c r="A43" s="63">
        <f>INDEX(Calculations!$9:$9, , ROW()+121)</f>
        <v>40359</v>
      </c>
      <c r="B43" s="64" t="str">
        <f ca="1">INDEX(Calculations!$1:$80, MATCH("Fiscal_Impact", Calculations!$B:$B, 0), MATCH(Fiscal_impact_072718!$A43, Calculations!$9:$9, 0))</f>
        <v>n/a</v>
      </c>
      <c r="C43" s="65">
        <f>INDEX(Calculations!$1:$80, MATCH("RecessionDummy", Calculations!$B:$B, 0), MATCH(Fiscal_impact_072718!$A43, Calculations!$9:$9, 0))</f>
        <v>0</v>
      </c>
      <c r="D43" s="64" t="str">
        <f ca="1">INDEX(Calculations!$1:$80, MATCH("Fiscal_Impact_bars", Calculations!$B:$B, 0), MATCH(Fiscal_impact_072718!$A43, Calculations!$9:$9, 0))</f>
        <v>n/a</v>
      </c>
      <c r="E43" s="64">
        <f>INDEX(HaverPull!$B:$XZ,MATCH($A43,HaverPull!$B:$B,0),MATCH("Contribution to %Ch in Real GDP from ""Federal G""",HaverPull!$B$1:$XZ$1,0))</f>
        <v>0.71</v>
      </c>
      <c r="F43" s="64">
        <f>INDEX(HaverPull!$B:$XZ,MATCH($A43,HaverPull!$B:$B,0),MATCH("Contribution to %Ch in Real GDP from ""S+L G""",HaverPull!$B$1:$XZ$1,0))</f>
        <v>-0.1</v>
      </c>
      <c r="G43" s="64" t="str">
        <f ca="1">INDEX(Calculations!$A:$GV,MATCH("Contribution of Consumption Growth to Real GDP",Calculations!B$1:B$71,0),MATCH($A43,Calculations!A$9:GV$9))</f>
        <v>n/a</v>
      </c>
    </row>
    <row r="44" spans="1:7" x14ac:dyDescent="0.25">
      <c r="A44" s="63">
        <f>INDEX(Calculations!$9:$9, , ROW()+121)</f>
        <v>40451</v>
      </c>
      <c r="B44" s="64" t="str">
        <f ca="1">INDEX(Calculations!$1:$80, MATCH("Fiscal_Impact", Calculations!$B:$B, 0), MATCH(Fiscal_impact_072718!$A44, Calculations!$9:$9, 0))</f>
        <v>n/a</v>
      </c>
      <c r="C44" s="65">
        <f>INDEX(Calculations!$1:$80, MATCH("RecessionDummy", Calculations!$B:$B, 0), MATCH(Fiscal_impact_072718!$A44, Calculations!$9:$9, 0))</f>
        <v>0</v>
      </c>
      <c r="D44" s="64" t="str">
        <f ca="1">INDEX(Calculations!$1:$80, MATCH("Fiscal_Impact_bars", Calculations!$B:$B, 0), MATCH(Fiscal_impact_072718!$A44, Calculations!$9:$9, 0))</f>
        <v>n/a</v>
      </c>
      <c r="E44" s="64">
        <f>INDEX(HaverPull!$B:$XZ,MATCH($A44,HaverPull!$B:$B,0),MATCH("Contribution to %Ch in Real GDP from ""Federal G""",HaverPull!$B$1:$XZ$1,0))</f>
        <v>0.32</v>
      </c>
      <c r="F44" s="64">
        <f>INDEX(HaverPull!$B:$XZ,MATCH($A44,HaverPull!$B:$B,0),MATCH("Contribution to %Ch in Real GDP from ""S+L G""",HaverPull!$B$1:$XZ$1,0))</f>
        <v>-0.39</v>
      </c>
      <c r="G44" s="64" t="str">
        <f ca="1">INDEX(Calculations!$A:$GV,MATCH("Contribution of Consumption Growth to Real GDP",Calculations!B$1:B$71,0),MATCH($A44,Calculations!A$9:GV$9))</f>
        <v>n/a</v>
      </c>
    </row>
    <row r="45" spans="1:7" x14ac:dyDescent="0.25">
      <c r="A45" s="63">
        <f>INDEX(Calculations!$9:$9, , ROW()+121)</f>
        <v>40543</v>
      </c>
      <c r="B45" s="64" t="str">
        <f ca="1">INDEX(Calculations!$1:$80, MATCH("Fiscal_Impact", Calculations!$B:$B, 0), MATCH(Fiscal_impact_072718!$A45, Calculations!$9:$9, 0))</f>
        <v>n/a</v>
      </c>
      <c r="C45" s="65">
        <f>INDEX(Calculations!$1:$80, MATCH("RecessionDummy", Calculations!$B:$B, 0), MATCH(Fiscal_impact_072718!$A45, Calculations!$9:$9, 0))</f>
        <v>0</v>
      </c>
      <c r="D45" s="64" t="str">
        <f ca="1">INDEX(Calculations!$1:$80, MATCH("Fiscal_Impact_bars", Calculations!$B:$B, 0), MATCH(Fiscal_impact_072718!$A45, Calculations!$9:$9, 0))</f>
        <v>n/a</v>
      </c>
      <c r="E45" s="64">
        <f>INDEX(HaverPull!$B:$XZ,MATCH($A45,HaverPull!$B:$B,0),MATCH("Contribution to %Ch in Real GDP from ""Federal G""",HaverPull!$B$1:$XZ$1,0))</f>
        <v>-0.23</v>
      </c>
      <c r="F45" s="64">
        <f>INDEX(HaverPull!$B:$XZ,MATCH($A45,HaverPull!$B:$B,0),MATCH("Contribution to %Ch in Real GDP from ""S+L G""",HaverPull!$B$1:$XZ$1,0))</f>
        <v>-0.63</v>
      </c>
      <c r="G45" s="64" t="str">
        <f ca="1">INDEX(Calculations!$A:$GV,MATCH("Contribution of Consumption Growth to Real GDP",Calculations!B$1:B$71,0),MATCH($A45,Calculations!A$9:GV$9))</f>
        <v>n/a</v>
      </c>
    </row>
    <row r="46" spans="1:7" x14ac:dyDescent="0.25">
      <c r="A46" s="63">
        <f>INDEX(Calculations!$9:$9, , ROW()+121)</f>
        <v>40633</v>
      </c>
      <c r="B46" s="64" t="str">
        <f ca="1">INDEX(Calculations!$1:$80, MATCH("Fiscal_Impact", Calculations!$B:$B, 0), MATCH(Fiscal_impact_072718!$A46, Calculations!$9:$9, 0))</f>
        <v>n/a</v>
      </c>
      <c r="C46" s="65">
        <f>INDEX(Calculations!$1:$80, MATCH("RecessionDummy", Calculations!$B:$B, 0), MATCH(Fiscal_impact_072718!$A46, Calculations!$9:$9, 0))</f>
        <v>0</v>
      </c>
      <c r="D46" s="64" t="str">
        <f ca="1">INDEX(Calculations!$1:$80, MATCH("Fiscal_Impact_bars", Calculations!$B:$B, 0), MATCH(Fiscal_impact_072718!$A46, Calculations!$9:$9, 0))</f>
        <v>n/a</v>
      </c>
      <c r="E46" s="64">
        <f>INDEX(HaverPull!$B:$XZ,MATCH($A46,HaverPull!$B:$B,0),MATCH("Contribution to %Ch in Real GDP from ""Federal G""",HaverPull!$B$1:$XZ$1,0))</f>
        <v>-0.95</v>
      </c>
      <c r="F46" s="64">
        <f>INDEX(HaverPull!$B:$XZ,MATCH($A46,HaverPull!$B:$B,0),MATCH("Contribution to %Ch in Real GDP from ""S+L G""",HaverPull!$B$1:$XZ$1,0))</f>
        <v>-0.65</v>
      </c>
      <c r="G46" s="64" t="str">
        <f ca="1">INDEX(Calculations!$A:$GV,MATCH("Contribution of Consumption Growth to Real GDP",Calculations!B$1:B$71,0),MATCH($A46,Calculations!A$9:GV$9))</f>
        <v>n/a</v>
      </c>
    </row>
    <row r="47" spans="1:7" x14ac:dyDescent="0.25">
      <c r="A47" s="63">
        <f>INDEX(Calculations!$9:$9, , ROW()+121)</f>
        <v>40724</v>
      </c>
      <c r="B47" s="64" t="str">
        <f ca="1">INDEX(Calculations!$1:$80, MATCH("Fiscal_Impact", Calculations!$B:$B, 0), MATCH(Fiscal_impact_072718!$A47, Calculations!$9:$9, 0))</f>
        <v>n/a</v>
      </c>
      <c r="C47" s="65">
        <f>INDEX(Calculations!$1:$80, MATCH("RecessionDummy", Calculations!$B:$B, 0), MATCH(Fiscal_impact_072718!$A47, Calculations!$9:$9, 0))</f>
        <v>0</v>
      </c>
      <c r="D47" s="64" t="str">
        <f ca="1">INDEX(Calculations!$1:$80, MATCH("Fiscal_Impact_bars", Calculations!$B:$B, 0), MATCH(Fiscal_impact_072718!$A47, Calculations!$9:$9, 0))</f>
        <v>n/a</v>
      </c>
      <c r="E47" s="64">
        <f>INDEX(HaverPull!$B:$XZ,MATCH($A47,HaverPull!$B:$B,0),MATCH("Contribution to %Ch in Real GDP from ""Federal G""",HaverPull!$B$1:$XZ$1,0))</f>
        <v>0.14000000000000001</v>
      </c>
      <c r="F47" s="64">
        <f>INDEX(HaverPull!$B:$XZ,MATCH($A47,HaverPull!$B:$B,0),MATCH("Contribution to %Ch in Real GDP from ""S+L G""",HaverPull!$B$1:$XZ$1,0))</f>
        <v>-0.22</v>
      </c>
      <c r="G47" s="64" t="str">
        <f ca="1">INDEX(Calculations!$A:$GV,MATCH("Contribution of Consumption Growth to Real GDP",Calculations!B$1:B$71,0),MATCH($A47,Calculations!A$9:GV$9))</f>
        <v>n/a</v>
      </c>
    </row>
    <row r="48" spans="1:7" x14ac:dyDescent="0.25">
      <c r="A48" s="63">
        <f>INDEX(Calculations!$9:$9, , ROW()+121)</f>
        <v>40816</v>
      </c>
      <c r="B48" s="64" t="str">
        <f ca="1">INDEX(Calculations!$1:$80, MATCH("Fiscal_Impact", Calculations!$B:$B, 0), MATCH(Fiscal_impact_072718!$A48, Calculations!$9:$9, 0))</f>
        <v>n/a</v>
      </c>
      <c r="C48" s="65">
        <f>INDEX(Calculations!$1:$80, MATCH("RecessionDummy", Calculations!$B:$B, 0), MATCH(Fiscal_impact_072718!$A48, Calculations!$9:$9, 0))</f>
        <v>0</v>
      </c>
      <c r="D48" s="64" t="str">
        <f ca="1">INDEX(Calculations!$1:$80, MATCH("Fiscal_Impact_bars", Calculations!$B:$B, 0), MATCH(Fiscal_impact_072718!$A48, Calculations!$9:$9, 0))</f>
        <v>n/a</v>
      </c>
      <c r="E48" s="64">
        <f>INDEX(HaverPull!$B:$XZ,MATCH($A48,HaverPull!$B:$B,0),MATCH("Contribution to %Ch in Real GDP from ""Federal G""",HaverPull!$B$1:$XZ$1,0))</f>
        <v>-0.35</v>
      </c>
      <c r="F48" s="64">
        <f>INDEX(HaverPull!$B:$XZ,MATCH($A48,HaverPull!$B:$B,0),MATCH("Contribution to %Ch in Real GDP from ""S+L G""",HaverPull!$B$1:$XZ$1,0))</f>
        <v>-0.17</v>
      </c>
      <c r="G48" s="64" t="str">
        <f ca="1">INDEX(Calculations!$A:$GV,MATCH("Contribution of Consumption Growth to Real GDP",Calculations!B$1:B$71,0),MATCH($A48,Calculations!A$9:GV$9))</f>
        <v>n/a</v>
      </c>
    </row>
    <row r="49" spans="1:7" x14ac:dyDescent="0.25">
      <c r="A49" s="63">
        <f>INDEX(Calculations!$9:$9, , ROW()+121)</f>
        <v>40908</v>
      </c>
      <c r="B49" s="64" t="str">
        <f ca="1">INDEX(Calculations!$1:$80, MATCH("Fiscal_Impact", Calculations!$B:$B, 0), MATCH(Fiscal_impact_072718!$A49, Calculations!$9:$9, 0))</f>
        <v>n/a</v>
      </c>
      <c r="C49" s="65">
        <f>INDEX(Calculations!$1:$80, MATCH("RecessionDummy", Calculations!$B:$B, 0), MATCH(Fiscal_impact_072718!$A49, Calculations!$9:$9, 0))</f>
        <v>0</v>
      </c>
      <c r="D49" s="64" t="str">
        <f ca="1">INDEX(Calculations!$1:$80, MATCH("Fiscal_Impact_bars", Calculations!$B:$B, 0), MATCH(Fiscal_impact_072718!$A49, Calculations!$9:$9, 0))</f>
        <v>n/a</v>
      </c>
      <c r="E49" s="64">
        <f>INDEX(HaverPull!$B:$XZ,MATCH($A49,HaverPull!$B:$B,0),MATCH("Contribution to %Ch in Real GDP from ""Federal G""",HaverPull!$B$1:$XZ$1,0))</f>
        <v>-0.21</v>
      </c>
      <c r="F49" s="64">
        <f>INDEX(HaverPull!$B:$XZ,MATCH($A49,HaverPull!$B:$B,0),MATCH("Contribution to %Ch in Real GDP from ""S+L G""",HaverPull!$B$1:$XZ$1,0))</f>
        <v>-0.1</v>
      </c>
      <c r="G49" s="64" t="str">
        <f ca="1">INDEX(Calculations!$A:$GV,MATCH("Contribution of Consumption Growth to Real GDP",Calculations!B$1:B$71,0),MATCH($A49,Calculations!A$9:GV$9))</f>
        <v>n/a</v>
      </c>
    </row>
    <row r="50" spans="1:7" x14ac:dyDescent="0.25">
      <c r="A50" s="63">
        <f>INDEX(Calculations!$9:$9, , ROW()+121)</f>
        <v>40999</v>
      </c>
      <c r="B50" s="64" t="str">
        <f ca="1">INDEX(Calculations!$1:$80, MATCH("Fiscal_Impact", Calculations!$B:$B, 0), MATCH(Fiscal_impact_072718!$A50, Calculations!$9:$9, 0))</f>
        <v>n/a</v>
      </c>
      <c r="C50" s="65">
        <f>INDEX(Calculations!$1:$80, MATCH("RecessionDummy", Calculations!$B:$B, 0), MATCH(Fiscal_impact_072718!$A50, Calculations!$9:$9, 0))</f>
        <v>0</v>
      </c>
      <c r="D50" s="64" t="str">
        <f ca="1">INDEX(Calculations!$1:$80, MATCH("Fiscal_Impact_bars", Calculations!$B:$B, 0), MATCH(Fiscal_impact_072718!$A50, Calculations!$9:$9, 0))</f>
        <v>n/a</v>
      </c>
      <c r="E50" s="64">
        <f>INDEX(HaverPull!$B:$XZ,MATCH($A50,HaverPull!$B:$B,0),MATCH("Contribution to %Ch in Real GDP from ""Federal G""",HaverPull!$B$1:$XZ$1,0))</f>
        <v>-0.03</v>
      </c>
      <c r="F50" s="64">
        <f>INDEX(HaverPull!$B:$XZ,MATCH($A50,HaverPull!$B:$B,0),MATCH("Contribution to %Ch in Real GDP from ""S+L G""",HaverPull!$B$1:$XZ$1,0))</f>
        <v>-0.36</v>
      </c>
      <c r="G50" s="64" t="str">
        <f ca="1">INDEX(Calculations!$A:$GV,MATCH("Contribution of Consumption Growth to Real GDP",Calculations!B$1:B$71,0),MATCH($A50,Calculations!A$9:GV$9))</f>
        <v>n/a</v>
      </c>
    </row>
    <row r="51" spans="1:7" x14ac:dyDescent="0.25">
      <c r="A51" s="63">
        <f>INDEX(Calculations!$9:$9, , ROW()+121)</f>
        <v>41090</v>
      </c>
      <c r="B51" s="64" t="str">
        <f ca="1">INDEX(Calculations!$1:$80, MATCH("Fiscal_Impact", Calculations!$B:$B, 0), MATCH(Fiscal_impact_072718!$A51, Calculations!$9:$9, 0))</f>
        <v>n/a</v>
      </c>
      <c r="C51" s="65">
        <f>INDEX(Calculations!$1:$80, MATCH("RecessionDummy", Calculations!$B:$B, 0), MATCH(Fiscal_impact_072718!$A51, Calculations!$9:$9, 0))</f>
        <v>0</v>
      </c>
      <c r="D51" s="64" t="str">
        <f ca="1">INDEX(Calculations!$1:$80, MATCH("Fiscal_Impact_bars", Calculations!$B:$B, 0), MATCH(Fiscal_impact_072718!$A51, Calculations!$9:$9, 0))</f>
        <v>n/a</v>
      </c>
      <c r="E51" s="64">
        <f>INDEX(HaverPull!$B:$XZ,MATCH($A51,HaverPull!$B:$B,0),MATCH("Contribution to %Ch in Real GDP from ""Federal G""",HaverPull!$B$1:$XZ$1,0))</f>
        <v>-0.24</v>
      </c>
      <c r="F51" s="64">
        <f>INDEX(HaverPull!$B:$XZ,MATCH($A51,HaverPull!$B:$B,0),MATCH("Contribution to %Ch in Real GDP from ""S+L G""",HaverPull!$B$1:$XZ$1,0))</f>
        <v>-0.14000000000000001</v>
      </c>
      <c r="G51" s="64" t="str">
        <f ca="1">INDEX(Calculations!$A:$GV,MATCH("Contribution of Consumption Growth to Real GDP",Calculations!B$1:B$71,0),MATCH($A51,Calculations!A$9:GV$9))</f>
        <v>n/a</v>
      </c>
    </row>
    <row r="52" spans="1:7" x14ac:dyDescent="0.25">
      <c r="A52" s="63">
        <f>INDEX(Calculations!$9:$9, , ROW()+121)</f>
        <v>41182</v>
      </c>
      <c r="B52" s="64" t="str">
        <f ca="1">INDEX(Calculations!$1:$80, MATCH("Fiscal_Impact", Calculations!$B:$B, 0), MATCH(Fiscal_impact_072718!$A52, Calculations!$9:$9, 0))</f>
        <v>n/a</v>
      </c>
      <c r="C52" s="65">
        <f>INDEX(Calculations!$1:$80, MATCH("RecessionDummy", Calculations!$B:$B, 0), MATCH(Fiscal_impact_072718!$A52, Calculations!$9:$9, 0))</f>
        <v>0</v>
      </c>
      <c r="D52" s="64" t="str">
        <f ca="1">INDEX(Calculations!$1:$80, MATCH("Fiscal_Impact_bars", Calculations!$B:$B, 0), MATCH(Fiscal_impact_072718!$A52, Calculations!$9:$9, 0))</f>
        <v>n/a</v>
      </c>
      <c r="E52" s="64">
        <f>INDEX(HaverPull!$B:$XZ,MATCH($A52,HaverPull!$B:$B,0),MATCH("Contribution to %Ch in Real GDP from ""Federal G""",HaverPull!$B$1:$XZ$1,0))</f>
        <v>0.04</v>
      </c>
      <c r="F52" s="64">
        <f>INDEX(HaverPull!$B:$XZ,MATCH($A52,HaverPull!$B:$B,0),MATCH("Contribution to %Ch in Real GDP from ""S+L G""",HaverPull!$B$1:$XZ$1,0))</f>
        <v>-0.26</v>
      </c>
      <c r="G52" s="64" t="str">
        <f ca="1">INDEX(Calculations!$A:$GV,MATCH("Contribution of Consumption Growth to Real GDP",Calculations!B$1:B$71,0),MATCH($A52,Calculations!A$9:GV$9))</f>
        <v>n/a</v>
      </c>
    </row>
    <row r="53" spans="1:7" x14ac:dyDescent="0.25">
      <c r="A53" s="63">
        <f>INDEX(Calculations!$9:$9, , ROW()+121)</f>
        <v>41274</v>
      </c>
      <c r="B53" s="64" t="str">
        <f ca="1">INDEX(Calculations!$1:$80, MATCH("Fiscal_Impact", Calculations!$B:$B, 0), MATCH(Fiscal_impact_072718!$A53, Calculations!$9:$9, 0))</f>
        <v>n/a</v>
      </c>
      <c r="C53" s="65">
        <f>INDEX(Calculations!$1:$80, MATCH("RecessionDummy", Calculations!$B:$B, 0), MATCH(Fiscal_impact_072718!$A53, Calculations!$9:$9, 0))</f>
        <v>0</v>
      </c>
      <c r="D53" s="64" t="str">
        <f ca="1">INDEX(Calculations!$1:$80, MATCH("Fiscal_Impact_bars", Calculations!$B:$B, 0), MATCH(Fiscal_impact_072718!$A53, Calculations!$9:$9, 0))</f>
        <v>n/a</v>
      </c>
      <c r="E53" s="64">
        <f>INDEX(HaverPull!$B:$XZ,MATCH($A53,HaverPull!$B:$B,0),MATCH("Contribution to %Ch in Real GDP from ""Federal G""",HaverPull!$B$1:$XZ$1,0))</f>
        <v>-0.45</v>
      </c>
      <c r="F53" s="64">
        <f>INDEX(HaverPull!$B:$XZ,MATCH($A53,HaverPull!$B:$B,0),MATCH("Contribution to %Ch in Real GDP from ""S+L G""",HaverPull!$B$1:$XZ$1,0))</f>
        <v>-0.3</v>
      </c>
      <c r="G53" s="64" t="str">
        <f ca="1">INDEX(Calculations!$A:$GV,MATCH("Contribution of Consumption Growth to Real GDP",Calculations!B$1:B$71,0),MATCH($A53,Calculations!A$9:GV$9))</f>
        <v>n/a</v>
      </c>
    </row>
    <row r="54" spans="1:7" x14ac:dyDescent="0.25">
      <c r="A54" s="63">
        <f>INDEX(Calculations!$9:$9, , ROW()+121)</f>
        <v>41364</v>
      </c>
      <c r="B54" s="64" t="str">
        <f ca="1">INDEX(Calculations!$1:$80, MATCH("Fiscal_Impact", Calculations!$B:$B, 0), MATCH(Fiscal_impact_072718!$A54, Calculations!$9:$9, 0))</f>
        <v>n/a</v>
      </c>
      <c r="C54" s="65">
        <f>INDEX(Calculations!$1:$80, MATCH("RecessionDummy", Calculations!$B:$B, 0), MATCH(Fiscal_impact_072718!$A54, Calculations!$9:$9, 0))</f>
        <v>0</v>
      </c>
      <c r="D54" s="64" t="str">
        <f ca="1">INDEX(Calculations!$1:$80, MATCH("Fiscal_Impact_bars", Calculations!$B:$B, 0), MATCH(Fiscal_impact_072718!$A54, Calculations!$9:$9, 0))</f>
        <v>n/a</v>
      </c>
      <c r="E54" s="64">
        <f>INDEX(HaverPull!$B:$XZ,MATCH($A54,HaverPull!$B:$B,0),MATCH("Contribution to %Ch in Real GDP from ""Federal G""",HaverPull!$B$1:$XZ$1,0))</f>
        <v>-0.86</v>
      </c>
      <c r="F54" s="64">
        <f>INDEX(HaverPull!$B:$XZ,MATCH($A54,HaverPull!$B:$B,0),MATCH("Contribution to %Ch in Real GDP from ""S+L G""",HaverPull!$B$1:$XZ$1,0))</f>
        <v>0.02</v>
      </c>
      <c r="G54" s="64" t="str">
        <f ca="1">INDEX(Calculations!$A:$GV,MATCH("Contribution of Consumption Growth to Real GDP",Calculations!B$1:B$71,0),MATCH($A54,Calculations!A$9:GV$9))</f>
        <v>n/a</v>
      </c>
    </row>
    <row r="55" spans="1:7" x14ac:dyDescent="0.25">
      <c r="A55" s="63">
        <f>INDEX(Calculations!$9:$9, , ROW()+121)</f>
        <v>41455</v>
      </c>
      <c r="B55" s="64" t="str">
        <f ca="1">INDEX(Calculations!$1:$80, MATCH("Fiscal_Impact", Calculations!$B:$B, 0), MATCH(Fiscal_impact_072718!$A55, Calculations!$9:$9, 0))</f>
        <v>n/a</v>
      </c>
      <c r="C55" s="65">
        <f>INDEX(Calculations!$1:$80, MATCH("RecessionDummy", Calculations!$B:$B, 0), MATCH(Fiscal_impact_072718!$A55, Calculations!$9:$9, 0))</f>
        <v>0</v>
      </c>
      <c r="D55" s="64" t="str">
        <f ca="1">INDEX(Calculations!$1:$80, MATCH("Fiscal_Impact_bars", Calculations!$B:$B, 0), MATCH(Fiscal_impact_072718!$A55, Calculations!$9:$9, 0))</f>
        <v>n/a</v>
      </c>
      <c r="E55" s="64">
        <f>INDEX(HaverPull!$B:$XZ,MATCH($A55,HaverPull!$B:$B,0),MATCH("Contribution to %Ch in Real GDP from ""Federal G""",HaverPull!$B$1:$XZ$1,0))</f>
        <v>-0.41</v>
      </c>
      <c r="F55" s="64">
        <f>INDEX(HaverPull!$B:$XZ,MATCH($A55,HaverPull!$B:$B,0),MATCH("Contribution to %Ch in Real GDP from ""S+L G""",HaverPull!$B$1:$XZ$1,0))</f>
        <v>0.03</v>
      </c>
      <c r="G55" s="64" t="str">
        <f ca="1">INDEX(Calculations!$A:$GV,MATCH("Contribution of Consumption Growth to Real GDP",Calculations!B$1:B$71,0),MATCH($A55,Calculations!A$9:GV$9))</f>
        <v>n/a</v>
      </c>
    </row>
    <row r="56" spans="1:7" x14ac:dyDescent="0.25">
      <c r="A56" s="63">
        <f>INDEX(Calculations!$9:$9, , ROW()+121)</f>
        <v>41547</v>
      </c>
      <c r="B56" s="64" t="str">
        <f ca="1">INDEX(Calculations!$1:$80, MATCH("Fiscal_Impact", Calculations!$B:$B, 0), MATCH(Fiscal_impact_072718!$A56, Calculations!$9:$9, 0))</f>
        <v>n/a</v>
      </c>
      <c r="C56" s="65">
        <f>INDEX(Calculations!$1:$80, MATCH("RecessionDummy", Calculations!$B:$B, 0), MATCH(Fiscal_impact_072718!$A56, Calculations!$9:$9, 0))</f>
        <v>0</v>
      </c>
      <c r="D56" s="64" t="str">
        <f ca="1">INDEX(Calculations!$1:$80, MATCH("Fiscal_Impact_bars", Calculations!$B:$B, 0), MATCH(Fiscal_impact_072718!$A56, Calculations!$9:$9, 0))</f>
        <v>n/a</v>
      </c>
      <c r="E56" s="64">
        <f>INDEX(HaverPull!$B:$XZ,MATCH($A56,HaverPull!$B:$B,0),MATCH("Contribution to %Ch in Real GDP from ""Federal G""",HaverPull!$B$1:$XZ$1,0))</f>
        <v>-0.39</v>
      </c>
      <c r="F56" s="64">
        <f>INDEX(HaverPull!$B:$XZ,MATCH($A56,HaverPull!$B:$B,0),MATCH("Contribution to %Ch in Real GDP from ""S+L G""",HaverPull!$B$1:$XZ$1,0))</f>
        <v>0.01</v>
      </c>
      <c r="G56" s="64" t="str">
        <f ca="1">INDEX(Calculations!$A:$GV,MATCH("Contribution of Consumption Growth to Real GDP",Calculations!B$1:B$71,0),MATCH($A56,Calculations!A$9:GV$9))</f>
        <v>n/a</v>
      </c>
    </row>
    <row r="57" spans="1:7" x14ac:dyDescent="0.25">
      <c r="A57" s="63">
        <f>INDEX(Calculations!$9:$9, , ROW()+121)</f>
        <v>41639</v>
      </c>
      <c r="B57" s="64" t="str">
        <f ca="1">INDEX(Calculations!$1:$80, MATCH("Fiscal_Impact", Calculations!$B:$B, 0), MATCH(Fiscal_impact_072718!$A57, Calculations!$9:$9, 0))</f>
        <v>n/a</v>
      </c>
      <c r="C57" s="65">
        <f>INDEX(Calculations!$1:$80, MATCH("RecessionDummy", Calculations!$B:$B, 0), MATCH(Fiscal_impact_072718!$A57, Calculations!$9:$9, 0))</f>
        <v>0</v>
      </c>
      <c r="D57" s="64" t="str">
        <f ca="1">INDEX(Calculations!$1:$80, MATCH("Fiscal_Impact_bars", Calculations!$B:$B, 0), MATCH(Fiscal_impact_072718!$A57, Calculations!$9:$9, 0))</f>
        <v>n/a</v>
      </c>
      <c r="E57" s="64">
        <f>INDEX(HaverPull!$B:$XZ,MATCH($A57,HaverPull!$B:$B,0),MATCH("Contribution to %Ch in Real GDP from ""Federal G""",HaverPull!$B$1:$XZ$1,0))</f>
        <v>-0.42</v>
      </c>
      <c r="F57" s="64">
        <f>INDEX(HaverPull!$B:$XZ,MATCH($A57,HaverPull!$B:$B,0),MATCH("Contribution to %Ch in Real GDP from ""S+L G""",HaverPull!$B$1:$XZ$1,0))</f>
        <v>-0.11</v>
      </c>
      <c r="G57" s="64" t="str">
        <f ca="1">INDEX(Calculations!$A:$GV,MATCH("Contribution of Consumption Growth to Real GDP",Calculations!B$1:B$71,0),MATCH($A57,Calculations!A$9:GV$9))</f>
        <v>n/a</v>
      </c>
    </row>
    <row r="58" spans="1:7" x14ac:dyDescent="0.25">
      <c r="A58" s="63">
        <f>INDEX(Calculations!$9:$9, , ROW()+121)</f>
        <v>41729</v>
      </c>
      <c r="B58" s="64" t="str">
        <f ca="1">INDEX(Calculations!$1:$80, MATCH("Fiscal_Impact", Calculations!$B:$B, 0), MATCH(Fiscal_impact_072718!$A58, Calculations!$9:$9, 0))</f>
        <v>n/a</v>
      </c>
      <c r="C58" s="65">
        <f>INDEX(Calculations!$1:$80, MATCH("RecessionDummy", Calculations!$B:$B, 0), MATCH(Fiscal_impact_072718!$A58, Calculations!$9:$9, 0))</f>
        <v>0</v>
      </c>
      <c r="D58" s="64" t="str">
        <f ca="1">INDEX(Calculations!$1:$80, MATCH("Fiscal_Impact_bars", Calculations!$B:$B, 0), MATCH(Fiscal_impact_072718!$A58, Calculations!$9:$9, 0))</f>
        <v>n/a</v>
      </c>
      <c r="E58" s="64">
        <f>INDEX(HaverPull!$B:$XZ,MATCH($A58,HaverPull!$B:$B,0),MATCH("Contribution to %Ch in Real GDP from ""Federal G""",HaverPull!$B$1:$XZ$1,0))</f>
        <v>-0.03</v>
      </c>
      <c r="F58" s="64">
        <f>INDEX(HaverPull!$B:$XZ,MATCH($A58,HaverPull!$B:$B,0),MATCH("Contribution to %Ch in Real GDP from ""S+L G""",HaverPull!$B$1:$XZ$1,0))</f>
        <v>-0.09</v>
      </c>
      <c r="G58" s="64" t="str">
        <f ca="1">INDEX(Calculations!$A:$GV,MATCH("Contribution of Consumption Growth to Real GDP",Calculations!B$1:B$71,0),MATCH($A58,Calculations!A$9:GV$9))</f>
        <v>n/a</v>
      </c>
    </row>
    <row r="59" spans="1:7" x14ac:dyDescent="0.25">
      <c r="A59" s="63">
        <f>INDEX(Calculations!$9:$9, , ROW()+121)</f>
        <v>41820</v>
      </c>
      <c r="B59" s="64" t="str">
        <f ca="1">INDEX(Calculations!$1:$80, MATCH("Fiscal_Impact", Calculations!$B:$B, 0), MATCH(Fiscal_impact_072718!$A59, Calculations!$9:$9, 0))</f>
        <v>n/a</v>
      </c>
      <c r="C59" s="65">
        <f>INDEX(Calculations!$1:$80, MATCH("RecessionDummy", Calculations!$B:$B, 0), MATCH(Fiscal_impact_072718!$A59, Calculations!$9:$9, 0))</f>
        <v>0</v>
      </c>
      <c r="D59" s="64" t="str">
        <f ca="1">INDEX(Calculations!$1:$80, MATCH("Fiscal_Impact_bars", Calculations!$B:$B, 0), MATCH(Fiscal_impact_072718!$A59, Calculations!$9:$9, 0))</f>
        <v>n/a</v>
      </c>
      <c r="E59" s="64">
        <f>INDEX(HaverPull!$B:$XZ,MATCH($A59,HaverPull!$B:$B,0),MATCH("Contribution to %Ch in Real GDP from ""Federal G""",HaverPull!$B$1:$XZ$1,0))</f>
        <v>-0.11</v>
      </c>
      <c r="F59" s="64">
        <f>INDEX(HaverPull!$B:$XZ,MATCH($A59,HaverPull!$B:$B,0),MATCH("Contribution to %Ch in Real GDP from ""S+L G""",HaverPull!$B$1:$XZ$1,0))</f>
        <v>0.31</v>
      </c>
      <c r="G59" s="64" t="str">
        <f ca="1">INDEX(Calculations!$A:$GV,MATCH("Contribution of Consumption Growth to Real GDP",Calculations!B$1:B$71,0),MATCH($A59,Calculations!A$9:GV$9))</f>
        <v>n/a</v>
      </c>
    </row>
    <row r="60" spans="1:7" x14ac:dyDescent="0.25">
      <c r="A60" s="63">
        <f>INDEX(Calculations!$9:$9, , ROW()+121)</f>
        <v>41912</v>
      </c>
      <c r="B60" s="64" t="str">
        <f ca="1">INDEX(Calculations!$1:$80, MATCH("Fiscal_Impact", Calculations!$B:$B, 0), MATCH(Fiscal_impact_072718!$A60, Calculations!$9:$9, 0))</f>
        <v>n/a</v>
      </c>
      <c r="C60" s="65">
        <f>INDEX(Calculations!$1:$80, MATCH("RecessionDummy", Calculations!$B:$B, 0), MATCH(Fiscal_impact_072718!$A60, Calculations!$9:$9, 0))</f>
        <v>0</v>
      </c>
      <c r="D60" s="64" t="str">
        <f ca="1">INDEX(Calculations!$1:$80, MATCH("Fiscal_Impact_bars", Calculations!$B:$B, 0), MATCH(Fiscal_impact_072718!$A60, Calculations!$9:$9, 0))</f>
        <v>n/a</v>
      </c>
      <c r="E60" s="64">
        <f>INDEX(HaverPull!$B:$XZ,MATCH($A60,HaverPull!$B:$B,0),MATCH("Contribution to %Ch in Real GDP from ""Federal G""",HaverPull!$B$1:$XZ$1,0))</f>
        <v>0.22</v>
      </c>
      <c r="F60" s="64">
        <f>INDEX(HaverPull!$B:$XZ,MATCH($A60,HaverPull!$B:$B,0),MATCH("Contribution to %Ch in Real GDP from ""S+L G""",HaverPull!$B$1:$XZ$1,0))</f>
        <v>0.17</v>
      </c>
      <c r="G60" s="64" t="str">
        <f ca="1">INDEX(Calculations!$A:$GV,MATCH("Contribution of Consumption Growth to Real GDP",Calculations!B$1:B$71,0),MATCH($A60,Calculations!A$9:GV$9))</f>
        <v>n/a</v>
      </c>
    </row>
    <row r="61" spans="1:7" x14ac:dyDescent="0.25">
      <c r="A61" s="63">
        <f>INDEX(Calculations!$9:$9, , ROW()+121)</f>
        <v>42004</v>
      </c>
      <c r="B61" s="64" t="str">
        <f ca="1">INDEX(Calculations!$1:$80, MATCH("Fiscal_Impact", Calculations!$B:$B, 0), MATCH(Fiscal_impact_072718!$A61, Calculations!$9:$9, 0))</f>
        <v>n/a</v>
      </c>
      <c r="C61" s="65">
        <f>INDEX(Calculations!$1:$80, MATCH("RecessionDummy", Calculations!$B:$B, 0), MATCH(Fiscal_impact_072718!$A61, Calculations!$9:$9, 0))</f>
        <v>0</v>
      </c>
      <c r="D61" s="64" t="str">
        <f ca="1">INDEX(Calculations!$1:$80, MATCH("Fiscal_Impact_bars", Calculations!$B:$B, 0), MATCH(Fiscal_impact_072718!$A61, Calculations!$9:$9, 0))</f>
        <v>n/a</v>
      </c>
      <c r="E61" s="64">
        <f>INDEX(HaverPull!$B:$XZ,MATCH($A61,HaverPull!$B:$B,0),MATCH("Contribution to %Ch in Real GDP from ""Federal G""",HaverPull!$B$1:$XZ$1,0))</f>
        <v>-0.4</v>
      </c>
      <c r="F61" s="64">
        <f>INDEX(HaverPull!$B:$XZ,MATCH($A61,HaverPull!$B:$B,0),MATCH("Contribution to %Ch in Real GDP from ""S+L G""",HaverPull!$B$1:$XZ$1,0))</f>
        <v>0.28000000000000003</v>
      </c>
      <c r="G61" s="64" t="str">
        <f ca="1">INDEX(Calculations!$A:$GV,MATCH("Contribution of Consumption Growth to Real GDP",Calculations!B$1:B$71,0),MATCH($A61,Calculations!A$9:GV$9))</f>
        <v>n/a</v>
      </c>
    </row>
    <row r="62" spans="1:7" x14ac:dyDescent="0.25">
      <c r="A62" s="63">
        <f>INDEX(Calculations!$9:$9, , ROW()+121)</f>
        <v>42094</v>
      </c>
      <c r="B62" s="64" t="str">
        <f ca="1">INDEX(Calculations!$1:$80, MATCH("Fiscal_Impact", Calculations!$B:$B, 0), MATCH(Fiscal_impact_072718!$A62, Calculations!$9:$9, 0))</f>
        <v>n/a</v>
      </c>
      <c r="C62" s="65">
        <f>INDEX(Calculations!$1:$80, MATCH("RecessionDummy", Calculations!$B:$B, 0), MATCH(Fiscal_impact_072718!$A62, Calculations!$9:$9, 0))</f>
        <v>0</v>
      </c>
      <c r="D62" s="64" t="str">
        <f ca="1">INDEX(Calculations!$1:$80, MATCH("Fiscal_Impact_bars", Calculations!$B:$B, 0), MATCH(Fiscal_impact_072718!$A62, Calculations!$9:$9, 0))</f>
        <v>n/a</v>
      </c>
      <c r="E62" s="64" t="e">
        <f>INDEX(HaverPull!$B:$XZ,MATCH($A62,HaverPull!$B:$B,0),MATCH("Contribution to %Ch in Real GDP from ""Federal G""",HaverPull!$B$1:$XZ$1,0))</f>
        <v>#N/A</v>
      </c>
      <c r="F62" s="64" t="e">
        <f>INDEX(HaverPull!$B:$XZ,MATCH($A62,HaverPull!$B:$B,0),MATCH("Contribution to %Ch in Real GDP from ""S+L G""",HaverPull!$B$1:$XZ$1,0))</f>
        <v>#N/A</v>
      </c>
      <c r="G62" s="64" t="str">
        <f ca="1">INDEX(Calculations!$A:$GV,MATCH("Contribution of Consumption Growth to Real GDP",Calculations!B$1:B$71,0),MATCH($A62,Calculations!A$9:GV$9))</f>
        <v>n/a</v>
      </c>
    </row>
    <row r="63" spans="1:7" x14ac:dyDescent="0.25">
      <c r="A63" s="63">
        <f>INDEX(Calculations!$9:$9, , ROW()+121)</f>
        <v>42185</v>
      </c>
      <c r="B63" s="64" t="str">
        <f ca="1">INDEX(Calculations!$1:$80, MATCH("Fiscal_Impact", Calculations!$B:$B, 0), MATCH(Fiscal_impact_072718!$A63, Calculations!$9:$9, 0))</f>
        <v>n/a</v>
      </c>
      <c r="C63" s="65">
        <f>INDEX(Calculations!$1:$80, MATCH("RecessionDummy", Calculations!$B:$B, 0), MATCH(Fiscal_impact_072718!$A63, Calculations!$9:$9, 0))</f>
        <v>0</v>
      </c>
      <c r="D63" s="64" t="str">
        <f ca="1">INDEX(Calculations!$1:$80, MATCH("Fiscal_Impact_bars", Calculations!$B:$B, 0), MATCH(Fiscal_impact_072718!$A63, Calculations!$9:$9, 0))</f>
        <v>n/a</v>
      </c>
      <c r="E63" s="64" t="e">
        <f>INDEX(HaverPull!$B:$XZ,MATCH($A63,HaverPull!$B:$B,0),MATCH("Contribution to %Ch in Real GDP from ""Federal G""",HaverPull!$B$1:$XZ$1,0))</f>
        <v>#N/A</v>
      </c>
      <c r="F63" s="64" t="e">
        <f>INDEX(HaverPull!$B:$XZ,MATCH($A63,HaverPull!$B:$B,0),MATCH("Contribution to %Ch in Real GDP from ""S+L G""",HaverPull!$B$1:$XZ$1,0))</f>
        <v>#N/A</v>
      </c>
      <c r="G63" s="64" t="str">
        <f ca="1">INDEX(Calculations!$A:$GV,MATCH("Contribution of Consumption Growth to Real GDP",Calculations!B$1:B$71,0),MATCH($A63,Calculations!A$9:GV$9))</f>
        <v>n/a</v>
      </c>
    </row>
    <row r="64" spans="1:7" x14ac:dyDescent="0.25">
      <c r="A64" s="63">
        <f>INDEX(Calculations!$9:$9, , ROW()+121)</f>
        <v>42277</v>
      </c>
      <c r="B64" s="64" t="str">
        <f ca="1">INDEX(Calculations!$1:$80, MATCH("Fiscal_Impact", Calculations!$B:$B, 0), MATCH(Fiscal_impact_072718!$A64, Calculations!$9:$9, 0))</f>
        <v>n/a</v>
      </c>
      <c r="C64" s="65">
        <f>INDEX(Calculations!$1:$80, MATCH("RecessionDummy", Calculations!$B:$B, 0), MATCH(Fiscal_impact_072718!$A64, Calculations!$9:$9, 0))</f>
        <v>0</v>
      </c>
      <c r="D64" s="64" t="str">
        <f ca="1">INDEX(Calculations!$1:$80, MATCH("Fiscal_Impact_bars", Calculations!$B:$B, 0), MATCH(Fiscal_impact_072718!$A64, Calculations!$9:$9, 0))</f>
        <v>n/a</v>
      </c>
      <c r="E64" s="64" t="e">
        <f>INDEX(HaverPull!$B:$XZ,MATCH($A64,HaverPull!$B:$B,0),MATCH("Contribution to %Ch in Real GDP from ""Federal G""",HaverPull!$B$1:$XZ$1,0))</f>
        <v>#N/A</v>
      </c>
      <c r="F64" s="64" t="e">
        <f>INDEX(HaverPull!$B:$XZ,MATCH($A64,HaverPull!$B:$B,0),MATCH("Contribution to %Ch in Real GDP from ""S+L G""",HaverPull!$B$1:$XZ$1,0))</f>
        <v>#N/A</v>
      </c>
      <c r="G64" s="64" t="str">
        <f ca="1">INDEX(Calculations!$A:$GV,MATCH("Contribution of Consumption Growth to Real GDP",Calculations!B$1:B$71,0),MATCH($A64,Calculations!A$9:GV$9))</f>
        <v>n/a</v>
      </c>
    </row>
    <row r="65" spans="1:8" x14ac:dyDescent="0.25">
      <c r="A65" s="63">
        <f>INDEX(Calculations!$9:$9, , ROW()+121)</f>
        <v>42369</v>
      </c>
      <c r="B65" s="64" t="str">
        <f ca="1">INDEX(Calculations!$1:$80, MATCH("Fiscal_Impact", Calculations!$B:$B, 0), MATCH(Fiscal_impact_072718!$A65, Calculations!$9:$9, 0))</f>
        <v>n/a</v>
      </c>
      <c r="C65" s="65">
        <f>INDEX(Calculations!$1:$80, MATCH("RecessionDummy", Calculations!$B:$B, 0), MATCH(Fiscal_impact_072718!$A65, Calculations!$9:$9, 0))</f>
        <v>0</v>
      </c>
      <c r="D65" s="64" t="str">
        <f ca="1">INDEX(Calculations!$1:$80, MATCH("Fiscal_Impact_bars", Calculations!$B:$B, 0), MATCH(Fiscal_impact_072718!$A65, Calculations!$9:$9, 0))</f>
        <v>n/a</v>
      </c>
      <c r="E65" s="64" t="e">
        <f>INDEX(HaverPull!$B:$XZ,MATCH($A65,HaverPull!$B:$B,0),MATCH("Contribution to %Ch in Real GDP from ""Federal G""",HaverPull!$B$1:$XZ$1,0))</f>
        <v>#N/A</v>
      </c>
      <c r="F65" s="64" t="e">
        <f>INDEX(HaverPull!$B:$XZ,MATCH($A65,HaverPull!$B:$B,0),MATCH("Contribution to %Ch in Real GDP from ""S+L G""",HaverPull!$B$1:$XZ$1,0))</f>
        <v>#N/A</v>
      </c>
      <c r="G65" s="64" t="str">
        <f ca="1">INDEX(Calculations!$A:$GV,MATCH("Contribution of Consumption Growth to Real GDP",Calculations!B$1:B$71,0),MATCH($A65,Calculations!A$9:GV$9))</f>
        <v>n/a</v>
      </c>
    </row>
    <row r="66" spans="1:8" x14ac:dyDescent="0.25">
      <c r="A66" s="63">
        <f>INDEX(Calculations!$9:$9, , ROW()+121)</f>
        <v>42460</v>
      </c>
      <c r="B66" s="64" t="str">
        <f ca="1">INDEX(Calculations!$1:$80, MATCH("Fiscal_Impact", Calculations!$B:$B, 0), MATCH(Fiscal_impact_072718!$A66, Calculations!$9:$9, 0))</f>
        <v>n/a</v>
      </c>
      <c r="C66" s="65">
        <f>INDEX(Calculations!$1:$80, MATCH("RecessionDummy", Calculations!$B:$B, 0), MATCH(Fiscal_impact_072718!$A66, Calculations!$9:$9, 0))</f>
        <v>0</v>
      </c>
      <c r="D66" s="64" t="str">
        <f ca="1">INDEX(Calculations!$1:$80, MATCH("Fiscal_Impact_bars", Calculations!$B:$B, 0), MATCH(Fiscal_impact_072718!$A66, Calculations!$9:$9, 0))</f>
        <v>n/a</v>
      </c>
      <c r="E66" s="64" t="e">
        <f>INDEX(HaverPull!$B:$XZ,MATCH($A66,HaverPull!$B:$B,0),MATCH("Contribution to %Ch in Real GDP from ""Federal G""",HaverPull!$B$1:$XZ$1,0))</f>
        <v>#N/A</v>
      </c>
      <c r="F66" s="64" t="e">
        <f>INDEX(HaverPull!$B:$XZ,MATCH($A66,HaverPull!$B:$B,0),MATCH("Contribution to %Ch in Real GDP from ""S+L G""",HaverPull!$B$1:$XZ$1,0))</f>
        <v>#N/A</v>
      </c>
      <c r="G66" s="64" t="str">
        <f ca="1">INDEX(Calculations!$A:$GV,MATCH("Contribution of Consumption Growth to Real GDP",Calculations!B$1:B$71,0),MATCH($A66,Calculations!A$9:GV$9))</f>
        <v>n/a</v>
      </c>
    </row>
    <row r="67" spans="1:8" x14ac:dyDescent="0.25">
      <c r="A67" s="63">
        <f>INDEX(Calculations!$9:$9, , ROW()+121)</f>
        <v>42551</v>
      </c>
      <c r="B67" s="64" t="str">
        <f ca="1">INDEX(Calculations!$1:$80, MATCH("Fiscal_Impact", Calculations!$B:$B, 0), MATCH(Fiscal_impact_072718!$A67, Calculations!$9:$9, 0))</f>
        <v>n/a</v>
      </c>
      <c r="C67" s="65">
        <f>INDEX(Calculations!$1:$80, MATCH("RecessionDummy", Calculations!$B:$B, 0), MATCH(Fiscal_impact_072718!$A67, Calculations!$9:$9, 0))</f>
        <v>0</v>
      </c>
      <c r="D67" s="64" t="str">
        <f ca="1">INDEX(Calculations!$1:$80, MATCH("Fiscal_Impact_bars", Calculations!$B:$B, 0), MATCH(Fiscal_impact_072718!$A67, Calculations!$9:$9, 0))</f>
        <v>n/a</v>
      </c>
      <c r="E67" s="64" t="e">
        <f>INDEX(HaverPull!$B:$XZ,MATCH($A67,HaverPull!$B:$B,0),MATCH("Contribution to %Ch in Real GDP from ""Federal G""",HaverPull!$B$1:$XZ$1,0))</f>
        <v>#N/A</v>
      </c>
      <c r="F67" s="64" t="e">
        <f>INDEX(HaverPull!$B:$XZ,MATCH($A67,HaverPull!$B:$B,0),MATCH("Contribution to %Ch in Real GDP from ""S+L G""",HaverPull!$B$1:$XZ$1,0))</f>
        <v>#N/A</v>
      </c>
      <c r="G67" s="64" t="str">
        <f ca="1">INDEX(Calculations!$A:$GV,MATCH("Contribution of Consumption Growth to Real GDP",Calculations!B$1:B$71,0),MATCH($A67,Calculations!A$9:GV$9))</f>
        <v>n/a</v>
      </c>
    </row>
    <row r="68" spans="1:8" x14ac:dyDescent="0.25">
      <c r="A68" s="63">
        <f>INDEX(Calculations!$9:$9, , ROW()+121)</f>
        <v>42643</v>
      </c>
      <c r="B68" s="69" t="str">
        <f ca="1">INDEX(Calculations!$1:$80, MATCH("Fiscal_Impact", Calculations!$B:$B, 0), MATCH(Fiscal_impact_072718!$A68, Calculations!$9:$9, 0))</f>
        <v>n/a</v>
      </c>
      <c r="C68" s="65">
        <f>INDEX(Calculations!$1:$80, MATCH("RecessionDummy", Calculations!$B:$B, 0), MATCH(Fiscal_impact_072718!$A68, Calculations!$9:$9, 0))</f>
        <v>0</v>
      </c>
      <c r="D68" s="69" t="str">
        <f ca="1">INDEX(Calculations!$1:$80, MATCH("Fiscal_Impact_bars", Calculations!$B:$B, 0), MATCH(Fiscal_impact_072718!$A68, Calculations!$9:$9, 0))</f>
        <v>n/a</v>
      </c>
      <c r="E68" s="64" t="e">
        <f>INDEX(HaverPull!$B:$XZ,MATCH($A68,HaverPull!$B:$B,0),MATCH("Contribution to %Ch in Real GDP from ""Federal G""",HaverPull!$B$1:$XZ$1,0))</f>
        <v>#N/A</v>
      </c>
      <c r="F68" s="64" t="e">
        <f>INDEX(HaverPull!$B:$XZ,MATCH($A68,HaverPull!$B:$B,0),MATCH("Contribution to %Ch in Real GDP from ""S+L G""",HaverPull!$B$1:$XZ$1,0))</f>
        <v>#N/A</v>
      </c>
      <c r="G68" s="64" t="str">
        <f ca="1">INDEX(Calculations!$A:$GV,MATCH("Contribution of Consumption Growth to Real GDP",Calculations!B$1:B$71,0),MATCH($A68,Calculations!A$9:GV$9))</f>
        <v>n/a</v>
      </c>
    </row>
    <row r="69" spans="1:8" x14ac:dyDescent="0.25">
      <c r="A69" s="63">
        <f>INDEX(Calculations!$9:$9, , ROW()+121)</f>
        <v>42735</v>
      </c>
      <c r="B69" s="69" t="str">
        <f ca="1">INDEX(Calculations!$1:$80, MATCH("Fiscal_Impact", Calculations!$B:$B, 0), MATCH(Fiscal_impact_072718!$A69, Calculations!$9:$9, 0))</f>
        <v>n/a</v>
      </c>
      <c r="C69" s="65">
        <f>INDEX(Calculations!$1:$80, MATCH("RecessionDummy", Calculations!$B:$B, 0), MATCH(Fiscal_impact_072718!$A69, Calculations!$9:$9, 0))</f>
        <v>0</v>
      </c>
      <c r="D69" s="69" t="str">
        <f ca="1">INDEX(Calculations!$1:$80, MATCH("Fiscal_Impact_bars", Calculations!$B:$B, 0), MATCH(Fiscal_impact_072718!$A69, Calculations!$9:$9, 0))</f>
        <v>n/a</v>
      </c>
      <c r="E69" s="64" t="e">
        <f>INDEX(HaverPull!$B:$XZ,MATCH($A69,HaverPull!$B:$B,0),MATCH("Contribution to %Ch in Real GDP from ""Federal G""",HaverPull!$B$1:$XZ$1,0))</f>
        <v>#N/A</v>
      </c>
      <c r="F69" s="64" t="e">
        <f>INDEX(HaverPull!$B:$XZ,MATCH($A69,HaverPull!$B:$B,0),MATCH("Contribution to %Ch in Real GDP from ""S+L G""",HaverPull!$B$1:$XZ$1,0))</f>
        <v>#N/A</v>
      </c>
      <c r="G69" s="64" t="str">
        <f ca="1">INDEX(Calculations!$A:$GV,MATCH("Contribution of Consumption Growth to Real GDP",Calculations!B$1:B$71,0),MATCH($A69,Calculations!A$9:GV$9))</f>
        <v>n/a</v>
      </c>
    </row>
    <row r="70" spans="1:8" x14ac:dyDescent="0.25">
      <c r="A70" s="63">
        <f>INDEX(Calculations!$9:$9, , ROW()+121)</f>
        <v>42825</v>
      </c>
      <c r="B70" s="69" t="str">
        <f ca="1">INDEX(Calculations!$1:$80, MATCH("Fiscal_Impact", Calculations!$B:$B, 0), MATCH(Fiscal_impact_072718!$A70, Calculations!$9:$9, 0))</f>
        <v>n/a</v>
      </c>
      <c r="C70" s="65">
        <f>INDEX(Calculations!$1:$80, MATCH("RecessionDummy", Calculations!$B:$B, 0), MATCH(Fiscal_impact_072718!$A70, Calculations!$9:$9, 0))</f>
        <v>0</v>
      </c>
      <c r="D70" s="69" t="str">
        <f ca="1">INDEX(Calculations!$1:$80, MATCH("Fiscal_Impact_bars", Calculations!$B:$B, 0), MATCH(Fiscal_impact_072718!$A70, Calculations!$9:$9, 0))</f>
        <v>n/a</v>
      </c>
      <c r="E70" s="64" t="e">
        <f>INDEX(HaverPull!$B:$XZ,MATCH($A70,HaverPull!$B:$B,0),MATCH("Contribution to %Ch in Real GDP from ""Federal G""",HaverPull!$B$1:$XZ$1,0))</f>
        <v>#N/A</v>
      </c>
      <c r="F70" s="64" t="e">
        <f>INDEX(HaverPull!$B:$XZ,MATCH($A70,HaverPull!$B:$B,0),MATCH("Contribution to %Ch in Real GDP from ""S+L G""",HaverPull!$B$1:$XZ$1,0))</f>
        <v>#N/A</v>
      </c>
      <c r="G70" s="64" t="str">
        <f ca="1">INDEX(Calculations!$A:$GV,MATCH("Contribution of Consumption Growth to Real GDP",Calculations!B$1:B$71,0),MATCH($A70,Calculations!A$9:GV$9))</f>
        <v>n/a</v>
      </c>
    </row>
    <row r="71" spans="1:8" x14ac:dyDescent="0.25">
      <c r="A71" s="63">
        <f>INDEX(Calculations!$9:$9, , ROW()+121)</f>
        <v>42916</v>
      </c>
      <c r="B71" s="69" t="str">
        <f ca="1">INDEX(Calculations!$1:$80, MATCH("Fiscal_Impact", Calculations!$B:$B, 0), MATCH(Fiscal_impact_072718!$A71, Calculations!$9:$9, 0))</f>
        <v>n/a</v>
      </c>
      <c r="C71" s="65">
        <f>INDEX(Calculations!$1:$80, MATCH("RecessionDummy", Calculations!$B:$B, 0), MATCH(Fiscal_impact_072718!$A71, Calculations!$9:$9, 0))</f>
        <v>0</v>
      </c>
      <c r="D71" s="69" t="str">
        <f ca="1">INDEX(Calculations!$1:$80, MATCH("Fiscal_Impact_bars", Calculations!$B:$B, 0), MATCH(Fiscal_impact_072718!$A71, Calculations!$9:$9, 0))</f>
        <v>n/a</v>
      </c>
      <c r="E71" s="64" t="e">
        <f>INDEX(HaverPull!$B:$XZ,MATCH($A71,HaverPull!$B:$B,0),MATCH("Contribution to %Ch in Real GDP from ""Federal G""",HaverPull!$B$1:$XZ$1,0))</f>
        <v>#N/A</v>
      </c>
      <c r="F71" s="64" t="e">
        <f>INDEX(HaverPull!$B:$XZ,MATCH($A71,HaverPull!$B:$B,0),MATCH("Contribution to %Ch in Real GDP from ""S+L G""",HaverPull!$B$1:$XZ$1,0))</f>
        <v>#N/A</v>
      </c>
      <c r="G71" s="64" t="str">
        <f ca="1">INDEX(Calculations!$A:$GV,MATCH("Contribution of Consumption Growth to Real GDP",Calculations!B$1:B$71,0),MATCH($A71,Calculations!A$9:GV$9))</f>
        <v>n/a</v>
      </c>
    </row>
    <row r="72" spans="1:8" x14ac:dyDescent="0.25">
      <c r="A72" s="63">
        <f>INDEX(Calculations!$9:$9, , ROW()+121)</f>
        <v>43008</v>
      </c>
      <c r="B72" s="69" t="str">
        <f ca="1">INDEX(Calculations!$1:$80, MATCH("Fiscal_Impact", Calculations!$B:$B, 0), MATCH(Fiscal_impact_072718!$A72, Calculations!$9:$9, 0))</f>
        <v>n/a</v>
      </c>
      <c r="C72" s="65">
        <f>INDEX(Calculations!$1:$80, MATCH("RecessionDummy", Calculations!$B:$B, 0), MATCH(Fiscal_impact_072718!$A72, Calculations!$9:$9, 0))</f>
        <v>0</v>
      </c>
      <c r="D72" s="69" t="str">
        <f ca="1">INDEX(Calculations!$1:$80, MATCH("Fiscal_Impact_bars", Calculations!$B:$B, 0), MATCH(Fiscal_impact_072718!$A72, Calculations!$9:$9, 0))</f>
        <v>n/a</v>
      </c>
      <c r="E72" s="64" t="e">
        <f>INDEX(HaverPull!$B:$XZ,MATCH($A72,HaverPull!$B:$B,0),MATCH("Contribution to %Ch in Real GDP from ""Federal G""",HaverPull!$B$1:$XZ$1,0))</f>
        <v>#N/A</v>
      </c>
      <c r="F72" s="64" t="e">
        <f>INDEX(HaverPull!$B:$XZ,MATCH($A72,HaverPull!$B:$B,0),MATCH("Contribution to %Ch in Real GDP from ""S+L G""",HaverPull!$B$1:$XZ$1,0))</f>
        <v>#N/A</v>
      </c>
      <c r="G72" s="64" t="str">
        <f ca="1">INDEX(Calculations!$A:$GV,MATCH("Contribution of Consumption Growth to Real GDP",Calculations!B$1:B$71,0),MATCH($A72,Calculations!A$9:GV$9))</f>
        <v>n/a</v>
      </c>
    </row>
    <row r="73" spans="1:8" x14ac:dyDescent="0.25">
      <c r="A73" s="63">
        <f>INDEX(Calculations!$9:$9, , ROW()+121)</f>
        <v>43100</v>
      </c>
      <c r="B73" s="69" t="str">
        <f ca="1">INDEX(Calculations!$1:$80, MATCH("Fiscal_Impact", Calculations!$B:$B, 0), MATCH(Fiscal_impact_072718!$A73, Calculations!$9:$9, 0))</f>
        <v>n/a</v>
      </c>
      <c r="C73" s="65">
        <f>INDEX(Calculations!$1:$80, MATCH("RecessionDummy", Calculations!$B:$B, 0), MATCH(Fiscal_impact_072718!$A73, Calculations!$9:$9, 0))</f>
        <v>0</v>
      </c>
      <c r="D73" s="69" t="str">
        <f ca="1">INDEX(Calculations!$1:$80, MATCH("Fiscal_Impact_bars", Calculations!$B:$B, 0), MATCH(Fiscal_impact_072718!$A73, Calculations!$9:$9, 0))</f>
        <v>n/a</v>
      </c>
      <c r="E73" s="64" t="e">
        <f>INDEX(HaverPull!$B:$XZ,MATCH($A73,HaverPull!$B:$B,0),MATCH("Contribution to %Ch in Real GDP from ""Federal G""",HaverPull!$B$1:$XZ$1,0))</f>
        <v>#N/A</v>
      </c>
      <c r="F73" s="64" t="e">
        <f>INDEX(HaverPull!$B:$XZ,MATCH($A73,HaverPull!$B:$B,0),MATCH("Contribution to %Ch in Real GDP from ""S+L G""",HaverPull!$B$1:$XZ$1,0))</f>
        <v>#N/A</v>
      </c>
      <c r="G73" s="64" t="str">
        <f ca="1">INDEX(Calculations!$A:$GV,MATCH("Contribution of Consumption Growth to Real GDP",Calculations!B$1:B$71,0),MATCH($A73,Calculations!A$9:GV$9))</f>
        <v>n/a</v>
      </c>
      <c r="H73" s="10"/>
    </row>
    <row r="74" spans="1:8" x14ac:dyDescent="0.25">
      <c r="A74" s="63">
        <f>INDEX(Calculations!$9:$9, , ROW()+121)</f>
        <v>43190</v>
      </c>
      <c r="B74" s="69" t="str">
        <f ca="1">INDEX(Calculations!$1:$80, MATCH("Fiscal_Impact", Calculations!$B:$B, 0), MATCH(Fiscal_impact_072718!$A74, Calculations!$9:$9, 0))</f>
        <v>n/a</v>
      </c>
      <c r="C74" s="65">
        <f>INDEX(Calculations!$1:$80, MATCH("RecessionDummy", Calculations!$B:$B, 0), MATCH(Fiscal_impact_072718!$A74, Calculations!$9:$9, 0))</f>
        <v>0</v>
      </c>
      <c r="D74" s="69" t="str">
        <f ca="1">INDEX(Calculations!$1:$80, MATCH("Fiscal_Impact_bars", Calculations!$B:$B, 0), MATCH(Fiscal_impact_072718!$A74, Calculations!$9:$9, 0))</f>
        <v>n/a</v>
      </c>
      <c r="E74" s="64" t="e">
        <f>INDEX(HaverPull!$B:$XZ,MATCH($A74,HaverPull!$B:$B,0),MATCH("Contribution to %Ch in Real GDP from ""Federal G""",HaverPull!$B$1:$XZ$1,0))</f>
        <v>#N/A</v>
      </c>
      <c r="F74" s="64" t="e">
        <f>INDEX(HaverPull!$B:$XZ,MATCH($A74,HaverPull!$B:$B,0),MATCH("Contribution to %Ch in Real GDP from ""S+L G""",HaverPull!$B$1:$XZ$1,0))</f>
        <v>#N/A</v>
      </c>
      <c r="G74" s="64" t="str">
        <f ca="1">INDEX(Calculations!$A:$GV,MATCH("Contribution of Consumption Growth to Real GDP",Calculations!B$1:B$71,0),MATCH($A74,Calculations!A$9:GV$9))</f>
        <v>n/a</v>
      </c>
      <c r="H74" s="74"/>
    </row>
    <row r="75" spans="1:8" x14ac:dyDescent="0.25">
      <c r="A75" s="63">
        <f>INDEX(Calculations!$9:$9, , ROW()+121)</f>
        <v>43281</v>
      </c>
      <c r="B75" s="69" t="str">
        <f ca="1">INDEX(Calculations!$1:$80, MATCH("Fiscal_Impact", Calculations!$B:$B, 0), MATCH(Fiscal_impact_072718!$A75, Calculations!$9:$9, 0))</f>
        <v>n/a</v>
      </c>
      <c r="C75" s="65">
        <f>INDEX(Calculations!$1:$80, MATCH("RecessionDummy", Calculations!$B:$B, 0), MATCH(Fiscal_impact_072718!$A75, Calculations!$9:$9, 0))</f>
        <v>0</v>
      </c>
      <c r="D75" s="64">
        <f ca="1">E75+F75+G75</f>
        <v>0.84022208618050276</v>
      </c>
      <c r="E75" s="81">
        <v>0.22</v>
      </c>
      <c r="F75" s="81">
        <v>0.15</v>
      </c>
      <c r="G75" s="64">
        <f ca="1">INDEX(Calculations!$A:$GV,MATCH("Contribution of Consumption Growth to Real GDP",Calculations!B$1:B$71,0),MATCH($A75,Calculations!A$9:GV$9))</f>
        <v>0.47022208618050276</v>
      </c>
    </row>
    <row r="76" spans="1:8" x14ac:dyDescent="0.25">
      <c r="A76" s="63"/>
      <c r="B76" s="64"/>
      <c r="C76" s="65"/>
      <c r="D76" s="64"/>
      <c r="E76" s="64"/>
      <c r="F76" s="64"/>
      <c r="G76" s="64"/>
    </row>
    <row r="77" spans="1:8" x14ac:dyDescent="0.25">
      <c r="A77" s="63"/>
      <c r="B77" s="64"/>
      <c r="C77" s="65"/>
      <c r="D77" s="64"/>
      <c r="E77" s="64"/>
      <c r="F77" s="64"/>
      <c r="G77" s="64"/>
    </row>
    <row r="78" spans="1:8" x14ac:dyDescent="0.25">
      <c r="A78" s="63"/>
      <c r="B78" s="64"/>
      <c r="C78" s="65"/>
      <c r="D78" s="64"/>
      <c r="E78" s="64"/>
      <c r="F78" s="64"/>
      <c r="G78" s="64"/>
    </row>
    <row r="79" spans="1:8" x14ac:dyDescent="0.25">
      <c r="A79" s="63"/>
      <c r="B79" s="64"/>
      <c r="C79" s="65"/>
      <c r="D79" s="64"/>
      <c r="E79" s="64"/>
      <c r="F79" s="64"/>
      <c r="G79" s="64"/>
    </row>
    <row r="80" spans="1:8" x14ac:dyDescent="0.25">
      <c r="A80" s="63"/>
      <c r="B80" s="64"/>
      <c r="C80" s="65"/>
      <c r="D80" s="64"/>
      <c r="E80" s="64"/>
      <c r="F80" s="64"/>
      <c r="G80" s="64"/>
    </row>
    <row r="81" spans="1:7" x14ac:dyDescent="0.25">
      <c r="A81" s="63"/>
      <c r="B81" s="64"/>
      <c r="C81" s="65"/>
      <c r="D81" s="64"/>
      <c r="E81" s="64"/>
      <c r="F81" s="64"/>
      <c r="G81" s="64"/>
    </row>
    <row r="82" spans="1:7" x14ac:dyDescent="0.25">
      <c r="A82" s="63"/>
      <c r="B82" s="64"/>
      <c r="C82" s="65"/>
      <c r="D82" s="64"/>
      <c r="E82" s="64"/>
      <c r="F82" s="64"/>
      <c r="G82" s="64"/>
    </row>
    <row r="83" spans="1:7" x14ac:dyDescent="0.25">
      <c r="A83" s="63"/>
      <c r="B83" s="64"/>
      <c r="C83" s="65"/>
      <c r="D83" s="64"/>
      <c r="E83" s="64"/>
      <c r="F83" s="64"/>
      <c r="G83" s="64"/>
    </row>
    <row r="84" spans="1:7" x14ac:dyDescent="0.25">
      <c r="A84" s="63"/>
      <c r="B84" s="64"/>
      <c r="C84" s="65"/>
      <c r="D84" s="64"/>
      <c r="E84" s="64"/>
      <c r="F84" s="64"/>
      <c r="G84" s="64"/>
    </row>
    <row r="85" spans="1:7" x14ac:dyDescent="0.25">
      <c r="A85" s="63"/>
      <c r="B85" s="64"/>
      <c r="C85" s="65"/>
      <c r="D85" s="64"/>
      <c r="E85" s="64"/>
      <c r="F85" s="64"/>
      <c r="G85" s="64"/>
    </row>
    <row r="86" spans="1:7" x14ac:dyDescent="0.25">
      <c r="A86" s="63"/>
      <c r="B86" s="64"/>
      <c r="C86" s="65"/>
      <c r="D86" s="64"/>
      <c r="E86" s="64"/>
      <c r="F86" s="64"/>
      <c r="G86" s="64"/>
    </row>
    <row r="87" spans="1:7" x14ac:dyDescent="0.25">
      <c r="A87" s="63"/>
      <c r="B87" s="64"/>
      <c r="C87" s="65"/>
      <c r="D87" s="64"/>
      <c r="E87" s="64"/>
      <c r="F87" s="64"/>
      <c r="G87" s="64"/>
    </row>
    <row r="88" spans="1:7" x14ac:dyDescent="0.25">
      <c r="A88" s="63"/>
      <c r="B88" s="64"/>
      <c r="C88" s="65"/>
      <c r="D88" s="64"/>
      <c r="E88" s="64"/>
      <c r="F88" s="64"/>
      <c r="G88" s="64"/>
    </row>
    <row r="89" spans="1:7" x14ac:dyDescent="0.25">
      <c r="A89" s="63"/>
      <c r="B89" s="64"/>
      <c r="C89" s="65"/>
      <c r="D89" s="64"/>
      <c r="E89" s="64"/>
      <c r="F89" s="64"/>
      <c r="G89" s="64"/>
    </row>
    <row r="90" spans="1:7" x14ac:dyDescent="0.25">
      <c r="A90" s="63"/>
      <c r="B90" s="64"/>
      <c r="C90" s="65"/>
      <c r="D90" s="64"/>
      <c r="E90" s="64"/>
      <c r="F90" s="64"/>
      <c r="G90" s="64"/>
    </row>
    <row r="91" spans="1:7" x14ac:dyDescent="0.25">
      <c r="A91" s="63"/>
      <c r="B91" s="64"/>
      <c r="C91" s="65"/>
      <c r="D91" s="64"/>
      <c r="E91" s="64"/>
      <c r="F91" s="64"/>
      <c r="G91" s="64"/>
    </row>
    <row r="92" spans="1:7" x14ac:dyDescent="0.25">
      <c r="A92" s="63"/>
      <c r="B92" s="64"/>
      <c r="C92" s="65"/>
      <c r="D92" s="64"/>
      <c r="E92" s="64"/>
      <c r="F92" s="64"/>
      <c r="G92" s="64"/>
    </row>
    <row r="93" spans="1:7" x14ac:dyDescent="0.25">
      <c r="A93" s="63"/>
      <c r="B93" s="64"/>
      <c r="C93" s="65"/>
      <c r="D93" s="64"/>
      <c r="E93" s="64"/>
      <c r="F93" s="64"/>
      <c r="G93" s="64"/>
    </row>
    <row r="94" spans="1:7" x14ac:dyDescent="0.25">
      <c r="A94" s="63"/>
      <c r="B94" s="64"/>
      <c r="C94" s="65"/>
      <c r="D94" s="64"/>
      <c r="E94" s="64"/>
      <c r="F94" s="64"/>
      <c r="G94" s="64"/>
    </row>
    <row r="95" spans="1:7" x14ac:dyDescent="0.25">
      <c r="A95" s="63"/>
      <c r="B95" s="64"/>
      <c r="C95" s="65"/>
      <c r="D95" s="64"/>
      <c r="E95" s="64"/>
      <c r="F95" s="64"/>
      <c r="G95" s="64"/>
    </row>
    <row r="96" spans="1:7" x14ac:dyDescent="0.25">
      <c r="A96" s="63"/>
      <c r="B96" s="64"/>
      <c r="C96" s="65"/>
      <c r="D96" s="64"/>
      <c r="E96" s="64"/>
      <c r="F96" s="64"/>
      <c r="G96" s="64"/>
    </row>
    <row r="97" spans="1:7" x14ac:dyDescent="0.25">
      <c r="A97" s="63"/>
      <c r="B97" s="64"/>
      <c r="C97" s="65"/>
      <c r="D97" s="64"/>
      <c r="E97" s="64"/>
      <c r="F97" s="64"/>
      <c r="G97" s="64"/>
    </row>
    <row r="98" spans="1:7" x14ac:dyDescent="0.25">
      <c r="A98" s="63"/>
      <c r="B98" s="64"/>
      <c r="C98" s="65"/>
      <c r="D98" s="64"/>
      <c r="E98" s="64"/>
      <c r="F98" s="64"/>
      <c r="G98" s="64"/>
    </row>
    <row r="99" spans="1:7" x14ac:dyDescent="0.25">
      <c r="A99" s="63"/>
      <c r="B99" s="64"/>
      <c r="C99" s="65"/>
      <c r="D99" s="64"/>
      <c r="E99" s="64"/>
      <c r="F99" s="64"/>
      <c r="G99" s="64"/>
    </row>
    <row r="100" spans="1:7" x14ac:dyDescent="0.25">
      <c r="A100" s="63"/>
      <c r="B100" s="64"/>
      <c r="C100" s="65"/>
      <c r="D100" s="64"/>
      <c r="E100" s="64"/>
      <c r="F100" s="64"/>
      <c r="G100" s="64"/>
    </row>
    <row r="101" spans="1:7" x14ac:dyDescent="0.25">
      <c r="A101" s="63"/>
      <c r="B101" s="64"/>
      <c r="C101" s="65"/>
      <c r="D101" s="64"/>
      <c r="E101" s="64"/>
      <c r="F101" s="64"/>
      <c r="G101" s="64"/>
    </row>
    <row r="102" spans="1:7" x14ac:dyDescent="0.25">
      <c r="A102" s="63"/>
      <c r="B102" s="64"/>
      <c r="C102" s="65"/>
      <c r="D102" s="64"/>
      <c r="E102" s="64"/>
      <c r="F102" s="64"/>
      <c r="G102" s="64"/>
    </row>
    <row r="103" spans="1:7" x14ac:dyDescent="0.25">
      <c r="A103" s="63"/>
      <c r="B103" s="64"/>
      <c r="C103" s="65"/>
      <c r="D103" s="64"/>
      <c r="E103" s="64"/>
      <c r="F103" s="64"/>
      <c r="G103" s="64"/>
    </row>
    <row r="104" spans="1:7" x14ac:dyDescent="0.25">
      <c r="A104" s="63"/>
      <c r="B104" s="64"/>
      <c r="C104" s="65"/>
      <c r="D104" s="64"/>
      <c r="E104" s="64"/>
      <c r="F104" s="64"/>
      <c r="G104" s="64"/>
    </row>
    <row r="105" spans="1:7" x14ac:dyDescent="0.25">
      <c r="A105" s="63"/>
      <c r="B105" s="64"/>
      <c r="C105" s="65"/>
      <c r="D105" s="64"/>
      <c r="E105" s="64"/>
      <c r="F105" s="64"/>
      <c r="G105" s="64"/>
    </row>
    <row r="106" spans="1:7" x14ac:dyDescent="0.25">
      <c r="A106" s="63"/>
      <c r="B106" s="64"/>
      <c r="C106" s="65"/>
      <c r="D106" s="64"/>
      <c r="E106" s="64"/>
      <c r="F106" s="64"/>
      <c r="G106" s="64"/>
    </row>
    <row r="107" spans="1:7" x14ac:dyDescent="0.25">
      <c r="A107" s="63"/>
      <c r="B107" s="64"/>
      <c r="C107" s="65"/>
      <c r="D107" s="64"/>
      <c r="E107" s="64"/>
      <c r="F107" s="64"/>
      <c r="G107" s="64"/>
    </row>
    <row r="108" spans="1:7" x14ac:dyDescent="0.25">
      <c r="A108" s="63"/>
      <c r="B108" s="64"/>
      <c r="C108" s="65"/>
      <c r="D108" s="64"/>
      <c r="E108" s="64"/>
      <c r="F108" s="64"/>
      <c r="G108" s="64"/>
    </row>
    <row r="109" spans="1:7" x14ac:dyDescent="0.25">
      <c r="A109" s="63"/>
      <c r="B109" s="64"/>
      <c r="C109" s="65"/>
      <c r="D109" s="64"/>
      <c r="E109" s="64"/>
      <c r="F109" s="64"/>
      <c r="G109" s="64"/>
    </row>
    <row r="110" spans="1:7" x14ac:dyDescent="0.25">
      <c r="A110" s="63"/>
      <c r="B110" s="64"/>
      <c r="C110" s="65"/>
      <c r="D110" s="64"/>
      <c r="E110" s="64"/>
      <c r="F110" s="64"/>
      <c r="G110" s="64"/>
    </row>
    <row r="111" spans="1:7" x14ac:dyDescent="0.25">
      <c r="A111" s="63"/>
      <c r="B111" s="64"/>
      <c r="C111" s="65"/>
      <c r="D111" s="64"/>
      <c r="E111" s="64"/>
      <c r="F111" s="64"/>
      <c r="G111" s="64"/>
    </row>
    <row r="112" spans="1:7" x14ac:dyDescent="0.25">
      <c r="A112" s="63"/>
      <c r="B112" s="64"/>
      <c r="C112" s="65"/>
      <c r="D112" s="64"/>
      <c r="E112" s="64"/>
      <c r="F112" s="64"/>
      <c r="G112" s="64"/>
    </row>
    <row r="113" spans="1:7" x14ac:dyDescent="0.25">
      <c r="A113" s="63"/>
      <c r="B113" s="64"/>
      <c r="C113" s="65"/>
      <c r="D113" s="64"/>
      <c r="E113" s="64"/>
      <c r="F113" s="64"/>
      <c r="G113" s="64"/>
    </row>
    <row r="114" spans="1:7" x14ac:dyDescent="0.25">
      <c r="A114" s="63"/>
      <c r="B114" s="64"/>
      <c r="C114" s="65"/>
      <c r="D114" s="64"/>
      <c r="E114" s="64"/>
      <c r="F114" s="64"/>
      <c r="G114" s="64"/>
    </row>
    <row r="115" spans="1:7" x14ac:dyDescent="0.25">
      <c r="A115" s="63"/>
      <c r="B115" s="64"/>
      <c r="C115" s="65"/>
      <c r="D115" s="64"/>
      <c r="E115" s="64"/>
      <c r="F115" s="64"/>
      <c r="G115" s="64"/>
    </row>
    <row r="116" spans="1:7" x14ac:dyDescent="0.25">
      <c r="A116" s="63"/>
      <c r="B116" s="64"/>
      <c r="C116" s="65"/>
      <c r="D116" s="64"/>
      <c r="E116" s="64"/>
      <c r="F116" s="64"/>
      <c r="G116" s="64"/>
    </row>
    <row r="117" spans="1:7" x14ac:dyDescent="0.25">
      <c r="A117" s="63"/>
      <c r="B117" s="64"/>
      <c r="C117" s="65"/>
      <c r="D117" s="64"/>
      <c r="E117" s="64"/>
      <c r="F117" s="64"/>
      <c r="G117" s="64"/>
    </row>
    <row r="118" spans="1:7" x14ac:dyDescent="0.25">
      <c r="A118" s="63"/>
      <c r="B118" s="64"/>
      <c r="C118" s="65"/>
      <c r="D118" s="64"/>
      <c r="E118" s="64"/>
      <c r="F118" s="64"/>
      <c r="G118" s="64"/>
    </row>
    <row r="119" spans="1:7" x14ac:dyDescent="0.25">
      <c r="A119" s="63"/>
      <c r="B119" s="64"/>
      <c r="C119" s="65"/>
      <c r="D119" s="64"/>
      <c r="E119" s="64"/>
      <c r="F119" s="64"/>
      <c r="G119" s="64"/>
    </row>
    <row r="120" spans="1:7" x14ac:dyDescent="0.25">
      <c r="A120" s="63"/>
      <c r="B120" s="64"/>
      <c r="C120" s="65"/>
      <c r="D120" s="64"/>
      <c r="E120" s="64"/>
      <c r="F120" s="64"/>
      <c r="G120" s="64"/>
    </row>
    <row r="121" spans="1:7" x14ac:dyDescent="0.25">
      <c r="A121" s="63"/>
      <c r="B121" s="64"/>
      <c r="C121" s="65"/>
      <c r="D121" s="64"/>
      <c r="E121" s="64"/>
      <c r="F121" s="64"/>
      <c r="G121" s="64"/>
    </row>
    <row r="122" spans="1:7" x14ac:dyDescent="0.25">
      <c r="A122" s="63"/>
      <c r="B122" s="64"/>
      <c r="C122" s="65"/>
      <c r="D122" s="64"/>
      <c r="E122" s="64"/>
      <c r="F122" s="64"/>
      <c r="G122" s="64"/>
    </row>
    <row r="123" spans="1:7" x14ac:dyDescent="0.25">
      <c r="A123" s="63"/>
      <c r="B123" s="64"/>
      <c r="C123" s="65"/>
      <c r="D123" s="64"/>
      <c r="E123" s="64"/>
      <c r="F123" s="64"/>
      <c r="G123" s="64"/>
    </row>
    <row r="124" spans="1:7" x14ac:dyDescent="0.25">
      <c r="A124" s="63"/>
      <c r="B124" s="64"/>
      <c r="C124" s="65"/>
      <c r="D124" s="64"/>
      <c r="E124" s="64"/>
      <c r="F124" s="64"/>
      <c r="G124" s="64"/>
    </row>
    <row r="125" spans="1:7" x14ac:dyDescent="0.25">
      <c r="A125" s="63"/>
      <c r="B125" s="64"/>
      <c r="C125" s="65"/>
      <c r="D125" s="64"/>
      <c r="E125" s="64"/>
      <c r="F125" s="64"/>
      <c r="G125" s="64"/>
    </row>
    <row r="126" spans="1:7" x14ac:dyDescent="0.25">
      <c r="A126" s="63"/>
      <c r="B126" s="64"/>
      <c r="C126" s="65"/>
      <c r="D126" s="64"/>
      <c r="E126" s="64"/>
      <c r="F126" s="64"/>
      <c r="G126" s="64"/>
    </row>
    <row r="127" spans="1:7" x14ac:dyDescent="0.25">
      <c r="A127" s="63"/>
      <c r="B127" s="64"/>
      <c r="C127" s="65"/>
      <c r="D127" s="64"/>
      <c r="E127" s="64"/>
      <c r="F127" s="64"/>
      <c r="G127" s="64"/>
    </row>
    <row r="128" spans="1:7" x14ac:dyDescent="0.25">
      <c r="A128" s="63"/>
      <c r="B128" s="64"/>
      <c r="C128" s="65"/>
      <c r="D128" s="64"/>
      <c r="E128" s="64"/>
      <c r="F128" s="64"/>
      <c r="G128" s="64"/>
    </row>
    <row r="129" spans="1:7" x14ac:dyDescent="0.25">
      <c r="A129" s="63"/>
      <c r="B129" s="64"/>
      <c r="C129" s="65"/>
      <c r="D129" s="64"/>
      <c r="E129" s="64"/>
      <c r="F129" s="64"/>
      <c r="G129" s="64"/>
    </row>
    <row r="130" spans="1:7" x14ac:dyDescent="0.25">
      <c r="A130" s="63"/>
      <c r="B130" s="64"/>
      <c r="C130" s="65"/>
      <c r="D130" s="64"/>
      <c r="E130" s="64"/>
      <c r="F130" s="64"/>
      <c r="G130" s="64"/>
    </row>
    <row r="131" spans="1:7" x14ac:dyDescent="0.25">
      <c r="A131" s="63"/>
      <c r="B131" s="64"/>
      <c r="C131" s="65"/>
      <c r="D131" s="64"/>
      <c r="E131" s="64"/>
      <c r="F131" s="64"/>
      <c r="G131" s="64"/>
    </row>
    <row r="132" spans="1:7" x14ac:dyDescent="0.25">
      <c r="A132" s="63"/>
      <c r="B132" s="64"/>
      <c r="C132" s="65"/>
      <c r="D132" s="64"/>
      <c r="E132" s="64"/>
      <c r="F132" s="64"/>
      <c r="G132" s="64"/>
    </row>
    <row r="133" spans="1:7" x14ac:dyDescent="0.25">
      <c r="A133" s="63"/>
      <c r="B133" s="64"/>
      <c r="C133" s="65"/>
      <c r="D133" s="64"/>
      <c r="E133" s="64"/>
      <c r="F133" s="64"/>
      <c r="G133" s="64"/>
    </row>
    <row r="134" spans="1:7" x14ac:dyDescent="0.25">
      <c r="A134" s="63"/>
      <c r="B134" s="64"/>
      <c r="C134" s="65"/>
      <c r="D134" s="64"/>
      <c r="E134" s="64"/>
      <c r="F134" s="64"/>
      <c r="G134" s="64"/>
    </row>
    <row r="135" spans="1:7" x14ac:dyDescent="0.25">
      <c r="A135" s="63"/>
      <c r="B135" s="64"/>
      <c r="C135" s="65"/>
      <c r="D135" s="64"/>
      <c r="E135" s="64"/>
      <c r="F135" s="64"/>
      <c r="G135" s="64"/>
    </row>
    <row r="136" spans="1:7" x14ac:dyDescent="0.25">
      <c r="A136" s="63"/>
      <c r="B136" s="64"/>
      <c r="C136" s="65"/>
      <c r="D136" s="64"/>
      <c r="E136" s="64"/>
      <c r="F136" s="64"/>
      <c r="G136" s="64"/>
    </row>
    <row r="137" spans="1:7" x14ac:dyDescent="0.25">
      <c r="A137" s="63"/>
      <c r="B137" s="64"/>
      <c r="C137" s="65"/>
      <c r="D137" s="64"/>
      <c r="E137" s="64"/>
      <c r="F137" s="64"/>
      <c r="G137" s="64"/>
    </row>
    <row r="138" spans="1:7" x14ac:dyDescent="0.25">
      <c r="A138" s="63"/>
      <c r="B138" s="64"/>
      <c r="C138" s="65"/>
      <c r="D138" s="64"/>
      <c r="E138" s="64"/>
      <c r="F138" s="64"/>
      <c r="G138" s="64"/>
    </row>
    <row r="139" spans="1:7" x14ac:dyDescent="0.25">
      <c r="A139" s="63"/>
      <c r="B139" s="64"/>
      <c r="C139" s="65"/>
      <c r="D139" s="64"/>
      <c r="E139" s="64"/>
      <c r="F139" s="64"/>
      <c r="G139" s="64"/>
    </row>
    <row r="140" spans="1:7" x14ac:dyDescent="0.25">
      <c r="A140" s="63"/>
      <c r="B140" s="64"/>
      <c r="C140" s="65"/>
      <c r="D140" s="64"/>
      <c r="E140" s="64"/>
      <c r="F140" s="64"/>
      <c r="G140" s="64"/>
    </row>
    <row r="141" spans="1:7" x14ac:dyDescent="0.25">
      <c r="A141" s="63"/>
      <c r="B141" s="64"/>
      <c r="C141" s="65"/>
      <c r="D141" s="64"/>
      <c r="E141" s="64"/>
      <c r="F141" s="64"/>
      <c r="G141" s="64"/>
    </row>
    <row r="142" spans="1:7" x14ac:dyDescent="0.25">
      <c r="A142" s="63"/>
      <c r="B142" s="64"/>
      <c r="C142" s="65"/>
      <c r="D142" s="64"/>
      <c r="E142" s="64"/>
      <c r="F142" s="64"/>
      <c r="G142" s="64"/>
    </row>
    <row r="143" spans="1:7" x14ac:dyDescent="0.25">
      <c r="A143" s="63"/>
      <c r="B143" s="64"/>
      <c r="C143" s="65"/>
      <c r="D143" s="64"/>
      <c r="E143" s="64"/>
      <c r="F143" s="64"/>
      <c r="G143" s="64"/>
    </row>
    <row r="144" spans="1:7" x14ac:dyDescent="0.25">
      <c r="A144" s="63"/>
      <c r="B144" s="64"/>
      <c r="C144" s="65"/>
      <c r="D144" s="64"/>
      <c r="E144" s="64"/>
      <c r="F144" s="64"/>
      <c r="G144" s="64"/>
    </row>
    <row r="145" spans="1:7" x14ac:dyDescent="0.25">
      <c r="A145" s="63"/>
      <c r="B145" s="64"/>
      <c r="C145" s="65"/>
      <c r="D145" s="64"/>
      <c r="E145" s="64"/>
      <c r="F145" s="64"/>
      <c r="G145" s="64"/>
    </row>
    <row r="146" spans="1:7" x14ac:dyDescent="0.25">
      <c r="A146" s="63"/>
      <c r="B146" s="64"/>
      <c r="C146" s="65"/>
      <c r="D146" s="64"/>
      <c r="E146" s="64"/>
      <c r="F146" s="64"/>
      <c r="G146" s="64"/>
    </row>
    <row r="147" spans="1:7" x14ac:dyDescent="0.25">
      <c r="A147" s="63"/>
      <c r="B147" s="64"/>
      <c r="C147" s="65"/>
      <c r="D147" s="64"/>
      <c r="E147" s="64"/>
      <c r="F147" s="64"/>
      <c r="G147" s="64"/>
    </row>
    <row r="148" spans="1:7" x14ac:dyDescent="0.25">
      <c r="A148" s="63"/>
      <c r="B148" s="64"/>
      <c r="C148" s="65"/>
      <c r="D148" s="64"/>
      <c r="E148" s="64"/>
      <c r="F148" s="64"/>
      <c r="G148" s="64"/>
    </row>
    <row r="149" spans="1:7" x14ac:dyDescent="0.25">
      <c r="A149" s="63"/>
      <c r="B149" s="64"/>
      <c r="C149" s="65"/>
      <c r="D149" s="64"/>
      <c r="E149" s="64"/>
      <c r="F149" s="64"/>
      <c r="G149" s="64"/>
    </row>
    <row r="150" spans="1:7" x14ac:dyDescent="0.25">
      <c r="A150" s="63"/>
      <c r="B150" s="64"/>
      <c r="C150" s="65"/>
      <c r="D150" s="64"/>
      <c r="E150" s="64"/>
      <c r="F150" s="64"/>
      <c r="G150" s="64"/>
    </row>
    <row r="151" spans="1:7" x14ac:dyDescent="0.25">
      <c r="A151" s="63"/>
      <c r="B151" s="64"/>
      <c r="C151" s="65"/>
      <c r="D151" s="64"/>
      <c r="E151" s="64"/>
      <c r="F151" s="64"/>
      <c r="G151" s="64"/>
    </row>
    <row r="152" spans="1:7" x14ac:dyDescent="0.25">
      <c r="A152" s="63"/>
      <c r="B152" s="64"/>
      <c r="C152" s="65"/>
      <c r="D152" s="64"/>
      <c r="E152" s="64"/>
      <c r="F152" s="64"/>
      <c r="G152" s="64"/>
    </row>
    <row r="153" spans="1:7" x14ac:dyDescent="0.25">
      <c r="A153" s="50"/>
    </row>
    <row r="154" spans="1:7" x14ac:dyDescent="0.25">
      <c r="A154" s="50"/>
    </row>
    <row r="155" spans="1:7" x14ac:dyDescent="0.25">
      <c r="A155" s="50"/>
    </row>
    <row r="156" spans="1:7" x14ac:dyDescent="0.25">
      <c r="A156" s="50"/>
    </row>
    <row r="157" spans="1:7" x14ac:dyDescent="0.25">
      <c r="A157" s="50"/>
    </row>
    <row r="158" spans="1:7" x14ac:dyDescent="0.25">
      <c r="A158" s="50"/>
    </row>
    <row r="159" spans="1:7" x14ac:dyDescent="0.25">
      <c r="A159" s="50"/>
    </row>
    <row r="160" spans="1:7" x14ac:dyDescent="0.25">
      <c r="A160" s="50"/>
    </row>
    <row r="161" spans="1:1" x14ac:dyDescent="0.25">
      <c r="A161" s="50"/>
    </row>
    <row r="162" spans="1:1" x14ac:dyDescent="0.25">
      <c r="A162" s="5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abSelected="1" topLeftCell="K1" zoomScale="85" zoomScaleNormal="85" workbookViewId="0">
      <selection activeCell="E50" sqref="E50"/>
    </sheetView>
  </sheetViews>
  <sheetFormatPr defaultRowHeight="15" x14ac:dyDescent="0.25"/>
  <cols>
    <col min="3" max="3" width="11" customWidth="1"/>
    <col min="4" max="4" width="19.28515625" customWidth="1"/>
    <col min="7" max="9" width="9.140625" style="8"/>
  </cols>
  <sheetData>
    <row r="1" spans="2:21" ht="15" customHeight="1" x14ac:dyDescent="0.25">
      <c r="B1" s="14" t="s">
        <v>422</v>
      </c>
      <c r="C1" s="14" t="s">
        <v>61</v>
      </c>
      <c r="D1" t="s">
        <v>419</v>
      </c>
      <c r="E1" t="s">
        <v>408</v>
      </c>
      <c r="I1" s="76" t="s">
        <v>484</v>
      </c>
      <c r="J1" t="s">
        <v>403</v>
      </c>
      <c r="K1" t="s">
        <v>404</v>
      </c>
      <c r="L1" t="s">
        <v>405</v>
      </c>
      <c r="M1" t="s">
        <v>406</v>
      </c>
      <c r="N1" t="s">
        <v>407</v>
      </c>
    </row>
    <row r="2" spans="2:21" x14ac:dyDescent="0.25">
      <c r="B2" t="s">
        <v>57</v>
      </c>
      <c r="D2" t="s">
        <v>421</v>
      </c>
      <c r="E2" t="s">
        <v>408</v>
      </c>
      <c r="I2" s="8" t="s">
        <v>57</v>
      </c>
      <c r="J2" t="s">
        <v>413</v>
      </c>
      <c r="K2" t="s">
        <v>414</v>
      </c>
      <c r="L2" t="s">
        <v>415</v>
      </c>
      <c r="M2" t="s">
        <v>416</v>
      </c>
      <c r="N2" t="s">
        <v>418</v>
      </c>
    </row>
    <row r="3" spans="2:21" x14ac:dyDescent="0.25">
      <c r="B3" t="s">
        <v>59</v>
      </c>
      <c r="D3" t="s">
        <v>368</v>
      </c>
      <c r="I3" s="8" t="s">
        <v>58</v>
      </c>
      <c r="J3" t="s">
        <v>707</v>
      </c>
      <c r="K3" t="s">
        <v>707</v>
      </c>
      <c r="L3" t="s">
        <v>707</v>
      </c>
      <c r="M3" t="s">
        <v>708</v>
      </c>
      <c r="N3" t="s">
        <v>384</v>
      </c>
    </row>
    <row r="4" spans="2:21" x14ac:dyDescent="0.25">
      <c r="B4" t="s">
        <v>411</v>
      </c>
      <c r="D4" t="s">
        <v>467</v>
      </c>
      <c r="I4" s="8" t="s">
        <v>410</v>
      </c>
      <c r="J4" t="s">
        <v>412</v>
      </c>
      <c r="K4" t="s">
        <v>412</v>
      </c>
      <c r="L4" t="s">
        <v>412</v>
      </c>
      <c r="M4" t="s">
        <v>412</v>
      </c>
      <c r="N4" t="s">
        <v>417</v>
      </c>
      <c r="P4" t="s">
        <v>710</v>
      </c>
      <c r="Q4" t="s">
        <v>711</v>
      </c>
      <c r="R4" t="s">
        <v>712</v>
      </c>
      <c r="S4" t="s">
        <v>709</v>
      </c>
      <c r="T4" t="s">
        <v>709</v>
      </c>
      <c r="U4" t="s">
        <v>712</v>
      </c>
    </row>
    <row r="5" spans="2:21" x14ac:dyDescent="0.25">
      <c r="B5" t="s">
        <v>410</v>
      </c>
      <c r="D5" t="s">
        <v>412</v>
      </c>
      <c r="I5" s="8" t="s">
        <v>485</v>
      </c>
      <c r="J5" s="47">
        <v>4765</v>
      </c>
      <c r="K5" s="47">
        <v>13038</v>
      </c>
      <c r="L5" s="5">
        <v>1887.3</v>
      </c>
      <c r="M5" s="47">
        <v>32</v>
      </c>
      <c r="N5" s="47">
        <v>0</v>
      </c>
      <c r="P5" s="47">
        <f>J5+K5</f>
        <v>17803</v>
      </c>
      <c r="S5" s="5">
        <f>L5-M5</f>
        <v>1855.3</v>
      </c>
    </row>
    <row r="6" spans="2:21" x14ac:dyDescent="0.25">
      <c r="B6" t="s">
        <v>60</v>
      </c>
      <c r="D6" t="s">
        <v>469</v>
      </c>
      <c r="E6" t="s">
        <v>408</v>
      </c>
      <c r="I6" s="8" t="s">
        <v>486</v>
      </c>
      <c r="J6" s="47">
        <v>4765</v>
      </c>
      <c r="K6" s="47">
        <v>13038</v>
      </c>
      <c r="L6" s="5">
        <v>1915.5</v>
      </c>
      <c r="M6" s="47">
        <v>59</v>
      </c>
      <c r="N6" s="47">
        <v>0</v>
      </c>
      <c r="P6" s="47">
        <f t="shared" ref="P6:P69" si="0">J6+K6</f>
        <v>17803</v>
      </c>
      <c r="Q6" s="47">
        <f>(P6-P5)</f>
        <v>0</v>
      </c>
      <c r="S6" s="5">
        <f t="shared" ref="S6:S69" si="1">L6-M6</f>
        <v>1856.5</v>
      </c>
      <c r="T6" s="47">
        <f>(S6-S5)</f>
        <v>1.2000000000000455</v>
      </c>
    </row>
    <row r="7" spans="2:21" x14ac:dyDescent="0.25">
      <c r="B7" t="s">
        <v>409</v>
      </c>
      <c r="D7" t="s">
        <v>420</v>
      </c>
      <c r="E7" t="s">
        <v>471</v>
      </c>
      <c r="F7" t="s">
        <v>472</v>
      </c>
      <c r="G7" s="8" t="s">
        <v>473</v>
      </c>
      <c r="I7" s="8" t="s">
        <v>487</v>
      </c>
      <c r="J7" s="47">
        <v>4774</v>
      </c>
      <c r="K7" s="47">
        <v>13075</v>
      </c>
      <c r="L7" s="5">
        <v>2002</v>
      </c>
      <c r="M7" s="47">
        <v>154</v>
      </c>
      <c r="N7" s="47">
        <v>0</v>
      </c>
      <c r="P7" s="47">
        <f t="shared" si="0"/>
        <v>17849</v>
      </c>
      <c r="Q7" s="47">
        <f t="shared" ref="Q7:Q70" si="2">(P7-P6)</f>
        <v>46</v>
      </c>
      <c r="S7" s="5">
        <f t="shared" si="1"/>
        <v>1848</v>
      </c>
      <c r="T7" s="47">
        <f t="shared" ref="T7:T70" si="3">(S7-S6)</f>
        <v>-8.5</v>
      </c>
    </row>
    <row r="8" spans="2:21" x14ac:dyDescent="0.25">
      <c r="B8" t="s">
        <v>423</v>
      </c>
      <c r="C8" s="70">
        <v>39538</v>
      </c>
      <c r="D8" s="5">
        <v>290.10000000000002</v>
      </c>
      <c r="E8" t="e">
        <f>((D8/D7) - 1)*4</f>
        <v>#VALUE!</v>
      </c>
      <c r="G8" s="8">
        <f>100*(D8/$D$8)</f>
        <v>100</v>
      </c>
      <c r="I8" s="8" t="s">
        <v>488</v>
      </c>
      <c r="J8" s="47">
        <v>4783</v>
      </c>
      <c r="K8" s="47">
        <v>13108</v>
      </c>
      <c r="L8" s="5">
        <v>2026.6</v>
      </c>
      <c r="M8" s="47">
        <v>181</v>
      </c>
      <c r="N8" s="47">
        <v>0</v>
      </c>
      <c r="P8" s="47">
        <f t="shared" si="0"/>
        <v>17891</v>
      </c>
      <c r="Q8" s="47">
        <f t="shared" si="2"/>
        <v>42</v>
      </c>
      <c r="S8" s="5">
        <f t="shared" si="1"/>
        <v>1845.6</v>
      </c>
      <c r="T8" s="47">
        <f t="shared" si="3"/>
        <v>-2.4000000000000909</v>
      </c>
    </row>
    <row r="9" spans="2:21" x14ac:dyDescent="0.25">
      <c r="B9" t="s">
        <v>424</v>
      </c>
      <c r="C9" s="70">
        <v>39629</v>
      </c>
      <c r="D9" s="5">
        <v>294</v>
      </c>
      <c r="E9">
        <f t="shared" ref="E9:E48" si="4">((D9/D8) - 1)*4</f>
        <v>5.377456049638063E-2</v>
      </c>
      <c r="G9" s="8">
        <f t="shared" ref="G9:G48" si="5">100*(D9/$D$8)</f>
        <v>101.34436401240951</v>
      </c>
      <c r="I9" s="8" t="s">
        <v>489</v>
      </c>
      <c r="J9" s="47">
        <v>4779</v>
      </c>
      <c r="K9" s="47">
        <v>13124</v>
      </c>
      <c r="L9" s="5">
        <v>2363.6</v>
      </c>
      <c r="M9" s="47">
        <v>530</v>
      </c>
      <c r="N9" s="47">
        <v>0</v>
      </c>
      <c r="P9" s="47">
        <f t="shared" si="0"/>
        <v>17903</v>
      </c>
      <c r="Q9" s="47">
        <f t="shared" si="2"/>
        <v>12</v>
      </c>
      <c r="R9" s="47">
        <f>AVERAGE(Q7:Q9)</f>
        <v>33.333333333333336</v>
      </c>
      <c r="S9" s="5">
        <f t="shared" si="1"/>
        <v>1833.6</v>
      </c>
      <c r="T9" s="47">
        <f t="shared" si="3"/>
        <v>-12</v>
      </c>
      <c r="U9">
        <f>AVERAGE(T7:T9)</f>
        <v>-7.6333333333333639</v>
      </c>
    </row>
    <row r="10" spans="2:21" x14ac:dyDescent="0.25">
      <c r="B10" t="s">
        <v>425</v>
      </c>
      <c r="C10" s="70">
        <v>39721</v>
      </c>
      <c r="D10" s="5">
        <v>294.2</v>
      </c>
      <c r="E10">
        <f t="shared" si="4"/>
        <v>2.7210884353738862E-3</v>
      </c>
      <c r="G10" s="8">
        <f t="shared" si="5"/>
        <v>101.41330575663562</v>
      </c>
      <c r="I10" s="8" t="s">
        <v>490</v>
      </c>
      <c r="J10" s="47">
        <v>4776</v>
      </c>
      <c r="K10" s="47">
        <v>13107</v>
      </c>
      <c r="L10" s="5">
        <v>2125.9</v>
      </c>
      <c r="M10" s="47">
        <v>305</v>
      </c>
      <c r="N10" s="47">
        <v>0</v>
      </c>
      <c r="P10" s="47">
        <f t="shared" si="0"/>
        <v>17883</v>
      </c>
      <c r="Q10" s="47">
        <f t="shared" si="2"/>
        <v>-20</v>
      </c>
      <c r="R10">
        <f t="shared" ref="R10:R16" si="6">AVERAGE(Q8:Q10)</f>
        <v>11.333333333333334</v>
      </c>
      <c r="S10" s="5">
        <f t="shared" si="1"/>
        <v>1820.9</v>
      </c>
      <c r="T10" s="47">
        <f t="shared" si="3"/>
        <v>-12.699999999999818</v>
      </c>
      <c r="U10">
        <f t="shared" ref="U10:U73" si="7">AVERAGE(T8:T10)</f>
        <v>-9.033333333333303</v>
      </c>
    </row>
    <row r="11" spans="2:21" x14ac:dyDescent="0.25">
      <c r="B11" t="s">
        <v>426</v>
      </c>
      <c r="C11" s="70">
        <v>39813</v>
      </c>
      <c r="D11" s="5">
        <v>289.2</v>
      </c>
      <c r="E11">
        <f t="shared" si="4"/>
        <v>-6.7980965329707654E-2</v>
      </c>
      <c r="F11" t="e">
        <f>AVERAGE(E8:E11)</f>
        <v>#VALUE!</v>
      </c>
      <c r="G11" s="8">
        <f t="shared" si="5"/>
        <v>99.689762150982403</v>
      </c>
      <c r="I11" s="8" t="s">
        <v>491</v>
      </c>
      <c r="J11" s="47">
        <v>4782</v>
      </c>
      <c r="K11" s="47">
        <v>13143</v>
      </c>
      <c r="L11" s="5">
        <v>2063.5</v>
      </c>
      <c r="M11" s="47">
        <v>232</v>
      </c>
      <c r="N11" s="47">
        <v>0</v>
      </c>
      <c r="P11" s="47">
        <f t="shared" si="0"/>
        <v>17925</v>
      </c>
      <c r="Q11" s="47">
        <f t="shared" si="2"/>
        <v>42</v>
      </c>
      <c r="R11">
        <f t="shared" si="6"/>
        <v>11.333333333333334</v>
      </c>
      <c r="S11" s="5">
        <f t="shared" si="1"/>
        <v>1831.5</v>
      </c>
      <c r="T11" s="47">
        <f t="shared" si="3"/>
        <v>10.599999999999909</v>
      </c>
      <c r="U11">
        <f t="shared" si="7"/>
        <v>-4.69999999999997</v>
      </c>
    </row>
    <row r="12" spans="2:21" x14ac:dyDescent="0.25">
      <c r="B12" t="s">
        <v>427</v>
      </c>
      <c r="C12" s="70">
        <v>39903</v>
      </c>
      <c r="D12" s="5">
        <v>288.7</v>
      </c>
      <c r="E12">
        <f t="shared" si="4"/>
        <v>-6.9156293222683018E-3</v>
      </c>
      <c r="F12">
        <f t="shared" ref="F12:F48" si="8">AVERAGE(E9:E12)</f>
        <v>-4.60023643005536E-3</v>
      </c>
      <c r="G12" s="8">
        <f t="shared" si="5"/>
        <v>99.517407790417096</v>
      </c>
      <c r="I12" s="8" t="s">
        <v>492</v>
      </c>
      <c r="J12" s="47">
        <v>4794</v>
      </c>
      <c r="K12" s="47">
        <v>13175</v>
      </c>
      <c r="L12" s="5">
        <v>1978.7</v>
      </c>
      <c r="M12" s="47">
        <v>146</v>
      </c>
      <c r="N12" s="47">
        <v>0</v>
      </c>
      <c r="P12" s="47">
        <f t="shared" si="0"/>
        <v>17969</v>
      </c>
      <c r="Q12" s="47">
        <f t="shared" si="2"/>
        <v>44</v>
      </c>
      <c r="R12">
        <f t="shared" si="6"/>
        <v>22</v>
      </c>
      <c r="S12" s="5">
        <f t="shared" si="1"/>
        <v>1832.7</v>
      </c>
      <c r="T12" s="47">
        <f t="shared" si="3"/>
        <v>1.2000000000000455</v>
      </c>
      <c r="U12">
        <f t="shared" si="7"/>
        <v>-0.29999999999995453</v>
      </c>
    </row>
    <row r="13" spans="2:21" x14ac:dyDescent="0.25">
      <c r="B13" t="s">
        <v>428</v>
      </c>
      <c r="C13" s="70">
        <v>39994</v>
      </c>
      <c r="D13" s="5">
        <v>294.7</v>
      </c>
      <c r="E13">
        <f t="shared" si="4"/>
        <v>8.3131278143401488E-2</v>
      </c>
      <c r="F13">
        <f t="shared" si="8"/>
        <v>2.7389429816998545E-3</v>
      </c>
      <c r="G13" s="8">
        <f t="shared" si="5"/>
        <v>101.58566011720096</v>
      </c>
      <c r="I13" s="8" t="s">
        <v>493</v>
      </c>
      <c r="J13" s="47">
        <v>4804</v>
      </c>
      <c r="K13" s="47">
        <v>13186</v>
      </c>
      <c r="L13" s="5">
        <v>1867.9</v>
      </c>
      <c r="M13" s="47">
        <v>24</v>
      </c>
      <c r="N13" s="47">
        <v>0</v>
      </c>
      <c r="P13" s="47">
        <f t="shared" si="0"/>
        <v>17990</v>
      </c>
      <c r="Q13" s="47">
        <f t="shared" si="2"/>
        <v>21</v>
      </c>
      <c r="R13">
        <f t="shared" si="6"/>
        <v>35.666666666666664</v>
      </c>
      <c r="S13" s="5">
        <f t="shared" si="1"/>
        <v>1843.9</v>
      </c>
      <c r="T13" s="47">
        <f t="shared" si="3"/>
        <v>11.200000000000045</v>
      </c>
      <c r="U13">
        <f t="shared" si="7"/>
        <v>7.666666666666667</v>
      </c>
    </row>
    <row r="14" spans="2:21" x14ac:dyDescent="0.25">
      <c r="B14" t="s">
        <v>429</v>
      </c>
      <c r="C14" s="70">
        <v>40086</v>
      </c>
      <c r="D14" s="5">
        <v>293.3</v>
      </c>
      <c r="E14">
        <f t="shared" si="4"/>
        <v>-1.9002375296911733E-2</v>
      </c>
      <c r="F14">
        <f t="shared" si="8"/>
        <v>-2.6919229513715504E-3</v>
      </c>
      <c r="G14" s="8">
        <f t="shared" si="5"/>
        <v>101.10306790761805</v>
      </c>
      <c r="I14" s="8" t="s">
        <v>494</v>
      </c>
      <c r="J14" s="47">
        <v>4804</v>
      </c>
      <c r="K14" s="47">
        <v>13203</v>
      </c>
      <c r="L14" s="5">
        <v>1857.7</v>
      </c>
      <c r="M14" s="47">
        <v>11</v>
      </c>
      <c r="N14" s="47">
        <v>0</v>
      </c>
      <c r="P14" s="47">
        <f t="shared" si="0"/>
        <v>18007</v>
      </c>
      <c r="Q14" s="47">
        <f t="shared" si="2"/>
        <v>17</v>
      </c>
      <c r="R14">
        <f t="shared" si="6"/>
        <v>27.333333333333332</v>
      </c>
      <c r="S14" s="5">
        <f t="shared" si="1"/>
        <v>1846.7</v>
      </c>
      <c r="T14" s="47">
        <f t="shared" si="3"/>
        <v>2.7999999999999545</v>
      </c>
      <c r="U14">
        <f t="shared" si="7"/>
        <v>5.0666666666666815</v>
      </c>
    </row>
    <row r="15" spans="2:21" x14ac:dyDescent="0.25">
      <c r="B15" t="s">
        <v>430</v>
      </c>
      <c r="C15" s="70">
        <v>40178</v>
      </c>
      <c r="D15" s="5">
        <v>282.39999999999998</v>
      </c>
      <c r="E15">
        <f t="shared" si="4"/>
        <v>-0.14865325605182456</v>
      </c>
      <c r="F15">
        <f t="shared" si="8"/>
        <v>-2.2859995631900776E-2</v>
      </c>
      <c r="G15" s="8">
        <f t="shared" si="5"/>
        <v>97.345742847294019</v>
      </c>
      <c r="I15" s="8" t="s">
        <v>495</v>
      </c>
      <c r="J15" s="47">
        <v>4809</v>
      </c>
      <c r="K15" s="47">
        <v>13214</v>
      </c>
      <c r="L15" s="5">
        <v>1858</v>
      </c>
      <c r="M15" s="47">
        <v>6</v>
      </c>
      <c r="N15" s="47">
        <v>0</v>
      </c>
      <c r="P15" s="47">
        <f t="shared" si="0"/>
        <v>18023</v>
      </c>
      <c r="Q15" s="47">
        <f t="shared" si="2"/>
        <v>16</v>
      </c>
      <c r="R15">
        <f t="shared" si="6"/>
        <v>18</v>
      </c>
      <c r="S15" s="5">
        <f t="shared" si="1"/>
        <v>1852</v>
      </c>
      <c r="T15" s="47">
        <f t="shared" si="3"/>
        <v>5.2999999999999545</v>
      </c>
      <c r="U15">
        <f t="shared" si="7"/>
        <v>6.4333333333333185</v>
      </c>
    </row>
    <row r="16" spans="2:21" x14ac:dyDescent="0.25">
      <c r="B16" t="s">
        <v>431</v>
      </c>
      <c r="C16" s="70">
        <v>40268</v>
      </c>
      <c r="D16" s="5">
        <v>273.60000000000002</v>
      </c>
      <c r="E16">
        <f t="shared" si="4"/>
        <v>-0.12464589235127432</v>
      </c>
      <c r="F16">
        <f t="shared" si="8"/>
        <v>-5.2292561389152281E-2</v>
      </c>
      <c r="G16" s="8">
        <f t="shared" si="5"/>
        <v>94.312306101344362</v>
      </c>
      <c r="I16" s="8" t="s">
        <v>496</v>
      </c>
      <c r="J16" s="47">
        <v>4814</v>
      </c>
      <c r="K16" s="47">
        <v>13245</v>
      </c>
      <c r="L16" s="5">
        <v>1866</v>
      </c>
      <c r="M16" s="47">
        <v>1</v>
      </c>
      <c r="N16" s="47">
        <v>0</v>
      </c>
      <c r="P16" s="47">
        <f t="shared" si="0"/>
        <v>18059</v>
      </c>
      <c r="Q16" s="47">
        <f t="shared" si="2"/>
        <v>36</v>
      </c>
      <c r="R16">
        <f t="shared" si="6"/>
        <v>23</v>
      </c>
      <c r="S16" s="5">
        <f t="shared" si="1"/>
        <v>1865</v>
      </c>
      <c r="T16" s="47">
        <f t="shared" si="3"/>
        <v>13</v>
      </c>
      <c r="U16">
        <f t="shared" si="7"/>
        <v>7.033333333333303</v>
      </c>
    </row>
    <row r="17" spans="1:21" x14ac:dyDescent="0.25">
      <c r="B17" t="s">
        <v>432</v>
      </c>
      <c r="C17" s="70">
        <v>40359</v>
      </c>
      <c r="D17" s="5">
        <v>284.2</v>
      </c>
      <c r="E17">
        <f t="shared" si="4"/>
        <v>0.1549707602339172</v>
      </c>
      <c r="F17">
        <f t="shared" si="8"/>
        <v>-3.4332690866523352E-2</v>
      </c>
      <c r="G17" s="8">
        <f t="shared" si="5"/>
        <v>97.966218545329184</v>
      </c>
      <c r="I17" s="8" t="s">
        <v>497</v>
      </c>
      <c r="J17" s="47">
        <v>4805</v>
      </c>
      <c r="K17" s="47">
        <v>13277</v>
      </c>
      <c r="L17" s="5">
        <v>1873.6</v>
      </c>
      <c r="M17" s="47">
        <v>2</v>
      </c>
      <c r="N17" s="47">
        <v>0</v>
      </c>
      <c r="P17" s="47">
        <f t="shared" si="0"/>
        <v>18082</v>
      </c>
      <c r="Q17" s="47">
        <f t="shared" si="2"/>
        <v>23</v>
      </c>
      <c r="R17">
        <f>AVERAGE(Q5:Q17)</f>
        <v>23.25</v>
      </c>
      <c r="S17" s="5">
        <f t="shared" si="1"/>
        <v>1871.6</v>
      </c>
      <c r="T17" s="47">
        <f t="shared" si="3"/>
        <v>6.5999999999999091</v>
      </c>
      <c r="U17">
        <f t="shared" si="7"/>
        <v>8.2999999999999545</v>
      </c>
    </row>
    <row r="18" spans="1:21" x14ac:dyDescent="0.25">
      <c r="B18" t="s">
        <v>433</v>
      </c>
      <c r="C18" s="70">
        <v>40451</v>
      </c>
      <c r="D18" s="5">
        <v>285.60000000000002</v>
      </c>
      <c r="E18">
        <f t="shared" si="4"/>
        <v>1.9704433497537366E-2</v>
      </c>
      <c r="F18">
        <f t="shared" si="8"/>
        <v>-2.4655988667911077E-2</v>
      </c>
      <c r="G18" s="8">
        <f t="shared" si="5"/>
        <v>98.448810754912103</v>
      </c>
      <c r="I18" s="8" t="s">
        <v>498</v>
      </c>
      <c r="J18" s="47">
        <v>4839</v>
      </c>
      <c r="K18" s="47">
        <v>13315</v>
      </c>
      <c r="L18" s="5">
        <v>1871.4</v>
      </c>
      <c r="M18" s="47">
        <v>2</v>
      </c>
      <c r="N18" s="47">
        <v>0</v>
      </c>
      <c r="P18" s="47">
        <f t="shared" si="0"/>
        <v>18154</v>
      </c>
      <c r="Q18" s="47">
        <f t="shared" si="2"/>
        <v>72</v>
      </c>
      <c r="R18">
        <f t="shared" ref="R18:R81" si="9">AVERAGE(Q6:Q18)</f>
        <v>27</v>
      </c>
      <c r="S18" s="5">
        <f t="shared" si="1"/>
        <v>1869.4</v>
      </c>
      <c r="T18" s="47">
        <f t="shared" si="3"/>
        <v>-2.1999999999998181</v>
      </c>
      <c r="U18">
        <f t="shared" si="7"/>
        <v>5.80000000000003</v>
      </c>
    </row>
    <row r="19" spans="1:21" x14ac:dyDescent="0.25">
      <c r="B19" t="s">
        <v>434</v>
      </c>
      <c r="C19" s="70">
        <v>40543</v>
      </c>
      <c r="D19" s="5">
        <v>274.5</v>
      </c>
      <c r="E19">
        <f t="shared" si="4"/>
        <v>-0.15546218487394992</v>
      </c>
      <c r="F19">
        <f t="shared" si="8"/>
        <v>-2.6358220873442417E-2</v>
      </c>
      <c r="G19" s="8">
        <f t="shared" si="5"/>
        <v>94.622543950361944</v>
      </c>
      <c r="I19" s="8" t="s">
        <v>499</v>
      </c>
      <c r="J19" s="47">
        <v>4852</v>
      </c>
      <c r="K19" s="47">
        <v>13338</v>
      </c>
      <c r="L19" s="5">
        <v>1877.1</v>
      </c>
      <c r="M19" s="47">
        <v>1</v>
      </c>
      <c r="N19" s="47">
        <v>0</v>
      </c>
      <c r="P19" s="47">
        <f t="shared" si="0"/>
        <v>18190</v>
      </c>
      <c r="Q19" s="47">
        <f t="shared" si="2"/>
        <v>36</v>
      </c>
      <c r="R19">
        <f t="shared" si="9"/>
        <v>29.76923076923077</v>
      </c>
      <c r="S19" s="5">
        <f t="shared" si="1"/>
        <v>1876.1</v>
      </c>
      <c r="T19" s="47">
        <f t="shared" si="3"/>
        <v>6.6999999999998181</v>
      </c>
      <c r="U19">
        <f t="shared" si="7"/>
        <v>3.6999999999999695</v>
      </c>
    </row>
    <row r="20" spans="1:21" x14ac:dyDescent="0.25">
      <c r="A20" s="71"/>
      <c r="B20" s="71" t="s">
        <v>435</v>
      </c>
      <c r="C20" s="72">
        <v>40633</v>
      </c>
      <c r="D20" s="73">
        <v>265.7</v>
      </c>
      <c r="E20">
        <f t="shared" si="4"/>
        <v>-0.12823315118397094</v>
      </c>
      <c r="F20">
        <f t="shared" si="8"/>
        <v>-2.7255035581616571E-2</v>
      </c>
      <c r="G20" s="8">
        <f t="shared" si="5"/>
        <v>91.589107204412258</v>
      </c>
      <c r="I20" s="8" t="s">
        <v>500</v>
      </c>
      <c r="J20" s="47">
        <v>4856</v>
      </c>
      <c r="K20" s="47">
        <v>13381</v>
      </c>
      <c r="L20" s="5">
        <v>1880.7</v>
      </c>
      <c r="M20" s="47">
        <v>0</v>
      </c>
      <c r="N20" s="47">
        <v>1</v>
      </c>
      <c r="P20" s="47">
        <f t="shared" si="0"/>
        <v>18237</v>
      </c>
      <c r="Q20" s="47">
        <f t="shared" si="2"/>
        <v>47</v>
      </c>
      <c r="R20">
        <f t="shared" si="9"/>
        <v>29.846153846153847</v>
      </c>
      <c r="S20" s="5">
        <f t="shared" si="1"/>
        <v>1880.7</v>
      </c>
      <c r="T20" s="47">
        <f t="shared" si="3"/>
        <v>4.6000000000001364</v>
      </c>
      <c r="U20">
        <f t="shared" si="7"/>
        <v>3.033333333333379</v>
      </c>
    </row>
    <row r="21" spans="1:21" x14ac:dyDescent="0.25">
      <c r="B21" t="s">
        <v>436</v>
      </c>
      <c r="C21" s="70">
        <v>40724</v>
      </c>
      <c r="D21" s="5">
        <v>261.39999999999998</v>
      </c>
      <c r="E21">
        <f t="shared" si="4"/>
        <v>-6.473466315393317E-2</v>
      </c>
      <c r="F21">
        <f t="shared" si="8"/>
        <v>-8.2181391428579165E-2</v>
      </c>
      <c r="G21" s="8">
        <f t="shared" si="5"/>
        <v>90.106859703550484</v>
      </c>
      <c r="I21" s="8" t="s">
        <v>501</v>
      </c>
      <c r="J21" s="47">
        <v>4875</v>
      </c>
      <c r="K21" s="47">
        <v>13396</v>
      </c>
      <c r="L21" s="5">
        <v>1883.7</v>
      </c>
      <c r="M21" s="47">
        <v>0</v>
      </c>
      <c r="N21" s="47">
        <v>1</v>
      </c>
      <c r="P21" s="47">
        <f t="shared" si="0"/>
        <v>18271</v>
      </c>
      <c r="Q21" s="47">
        <f t="shared" si="2"/>
        <v>34</v>
      </c>
      <c r="R21">
        <f t="shared" si="9"/>
        <v>29.23076923076923</v>
      </c>
      <c r="S21" s="5">
        <f t="shared" si="1"/>
        <v>1883.7</v>
      </c>
      <c r="T21" s="47">
        <f t="shared" si="3"/>
        <v>3</v>
      </c>
      <c r="U21">
        <f t="shared" si="7"/>
        <v>4.7666666666666515</v>
      </c>
    </row>
    <row r="22" spans="1:21" x14ac:dyDescent="0.25">
      <c r="B22" t="s">
        <v>437</v>
      </c>
      <c r="C22" s="70">
        <v>40816</v>
      </c>
      <c r="D22" s="5">
        <v>258.60000000000002</v>
      </c>
      <c r="E22">
        <f t="shared" si="4"/>
        <v>-4.284621270084088E-2</v>
      </c>
      <c r="F22">
        <f t="shared" si="8"/>
        <v>-9.7819052978173726E-2</v>
      </c>
      <c r="G22" s="8">
        <f t="shared" si="5"/>
        <v>89.141675284384689</v>
      </c>
      <c r="I22" s="8" t="s">
        <v>502</v>
      </c>
      <c r="J22" s="47">
        <v>4902</v>
      </c>
      <c r="K22" s="47">
        <v>13455</v>
      </c>
      <c r="L22" s="5">
        <v>1906.4</v>
      </c>
      <c r="M22" s="47">
        <v>0</v>
      </c>
      <c r="N22" s="47">
        <v>1</v>
      </c>
      <c r="P22" s="47">
        <f t="shared" si="0"/>
        <v>18357</v>
      </c>
      <c r="Q22" s="47">
        <f t="shared" si="2"/>
        <v>86</v>
      </c>
      <c r="R22">
        <f t="shared" si="9"/>
        <v>34.92307692307692</v>
      </c>
      <c r="S22" s="5">
        <f t="shared" si="1"/>
        <v>1906.4</v>
      </c>
      <c r="T22" s="47">
        <f t="shared" si="3"/>
        <v>22.700000000000045</v>
      </c>
      <c r="U22">
        <f t="shared" si="7"/>
        <v>10.10000000000006</v>
      </c>
    </row>
    <row r="23" spans="1:21" x14ac:dyDescent="0.25">
      <c r="B23" t="s">
        <v>438</v>
      </c>
      <c r="C23" s="70">
        <v>40908</v>
      </c>
      <c r="D23" s="5">
        <v>257.89999999999998</v>
      </c>
      <c r="E23">
        <f t="shared" si="4"/>
        <v>-1.0827532869297052E-2</v>
      </c>
      <c r="F23">
        <f t="shared" si="8"/>
        <v>-6.166038997701051E-2</v>
      </c>
      <c r="G23" s="8">
        <f t="shared" si="5"/>
        <v>88.90037917959323</v>
      </c>
      <c r="I23" s="8" t="s">
        <v>503</v>
      </c>
      <c r="J23" s="47">
        <v>4921</v>
      </c>
      <c r="K23" s="47">
        <v>13481</v>
      </c>
      <c r="L23" s="5">
        <v>1910</v>
      </c>
      <c r="M23" s="47">
        <v>0</v>
      </c>
      <c r="N23" s="47">
        <v>1</v>
      </c>
      <c r="P23" s="47">
        <f t="shared" si="0"/>
        <v>18402</v>
      </c>
      <c r="Q23" s="47">
        <f t="shared" si="2"/>
        <v>45</v>
      </c>
      <c r="R23">
        <f t="shared" si="9"/>
        <v>39.92307692307692</v>
      </c>
      <c r="S23" s="5">
        <f t="shared" si="1"/>
        <v>1910</v>
      </c>
      <c r="T23" s="47">
        <f t="shared" si="3"/>
        <v>3.5999999999999091</v>
      </c>
      <c r="U23">
        <f t="shared" si="7"/>
        <v>9.7666666666666515</v>
      </c>
    </row>
    <row r="24" spans="1:21" x14ac:dyDescent="0.25">
      <c r="B24" t="s">
        <v>439</v>
      </c>
      <c r="C24" s="70">
        <v>40999</v>
      </c>
      <c r="D24" s="5">
        <v>248.9</v>
      </c>
      <c r="E24">
        <f t="shared" si="4"/>
        <v>-0.13958898797983688</v>
      </c>
      <c r="F24">
        <f t="shared" si="8"/>
        <v>-6.4499349175976994E-2</v>
      </c>
      <c r="G24" s="8">
        <f t="shared" si="5"/>
        <v>85.798000689417435</v>
      </c>
      <c r="I24" s="8" t="s">
        <v>504</v>
      </c>
      <c r="J24" s="47">
        <v>4934</v>
      </c>
      <c r="K24" s="47">
        <v>13504</v>
      </c>
      <c r="L24" s="5">
        <v>1909.7</v>
      </c>
      <c r="M24" s="47">
        <v>0</v>
      </c>
      <c r="N24" s="47">
        <v>1</v>
      </c>
      <c r="P24" s="47">
        <f t="shared" si="0"/>
        <v>18438</v>
      </c>
      <c r="Q24" s="47">
        <f t="shared" si="2"/>
        <v>36</v>
      </c>
      <c r="R24">
        <f t="shared" si="9"/>
        <v>39.46153846153846</v>
      </c>
      <c r="S24" s="5">
        <f t="shared" si="1"/>
        <v>1909.7</v>
      </c>
      <c r="T24" s="47">
        <f t="shared" si="3"/>
        <v>-0.29999999999995453</v>
      </c>
      <c r="U24">
        <f t="shared" si="7"/>
        <v>8.6666666666666661</v>
      </c>
    </row>
    <row r="25" spans="1:21" x14ac:dyDescent="0.25">
      <c r="B25" t="s">
        <v>440</v>
      </c>
      <c r="C25" s="70">
        <v>41090</v>
      </c>
      <c r="D25" s="5">
        <v>246.1</v>
      </c>
      <c r="E25">
        <f t="shared" si="4"/>
        <v>-4.4997991161109141E-2</v>
      </c>
      <c r="F25">
        <f t="shared" si="8"/>
        <v>-5.9565181177770987E-2</v>
      </c>
      <c r="G25" s="8">
        <f t="shared" si="5"/>
        <v>84.832816270251627</v>
      </c>
      <c r="I25" s="8" t="s">
        <v>505</v>
      </c>
      <c r="J25" s="47">
        <v>4955</v>
      </c>
      <c r="K25" s="47">
        <v>13517</v>
      </c>
      <c r="L25" s="5">
        <v>1896.9</v>
      </c>
      <c r="M25" s="47">
        <v>0</v>
      </c>
      <c r="N25" s="47">
        <v>1</v>
      </c>
      <c r="P25" s="47">
        <f t="shared" si="0"/>
        <v>18472</v>
      </c>
      <c r="Q25" s="47">
        <f t="shared" si="2"/>
        <v>34</v>
      </c>
      <c r="R25">
        <f t="shared" si="9"/>
        <v>38.692307692307693</v>
      </c>
      <c r="S25" s="5">
        <f t="shared" si="1"/>
        <v>1896.9</v>
      </c>
      <c r="T25" s="47">
        <f t="shared" si="3"/>
        <v>-12.799999999999955</v>
      </c>
      <c r="U25">
        <f t="shared" si="7"/>
        <v>-3.1666666666666665</v>
      </c>
    </row>
    <row r="26" spans="1:21" x14ac:dyDescent="0.25">
      <c r="B26" t="s">
        <v>441</v>
      </c>
      <c r="C26" s="70">
        <v>41182</v>
      </c>
      <c r="D26" s="5">
        <v>238.5</v>
      </c>
      <c r="E26">
        <f t="shared" si="4"/>
        <v>-0.12352702153596073</v>
      </c>
      <c r="F26">
        <f t="shared" si="8"/>
        <v>-7.9735383386550951E-2</v>
      </c>
      <c r="G26" s="8">
        <f t="shared" si="5"/>
        <v>82.213029989658736</v>
      </c>
      <c r="I26" s="8" t="s">
        <v>506</v>
      </c>
      <c r="J26" s="47">
        <v>4962</v>
      </c>
      <c r="K26" s="47">
        <v>13550</v>
      </c>
      <c r="L26" s="5">
        <v>1894.7</v>
      </c>
      <c r="M26" s="47">
        <v>0</v>
      </c>
      <c r="N26" s="47">
        <v>1</v>
      </c>
      <c r="P26" s="47">
        <f t="shared" si="0"/>
        <v>18512</v>
      </c>
      <c r="Q26" s="47">
        <f t="shared" si="2"/>
        <v>40</v>
      </c>
      <c r="R26">
        <f t="shared" si="9"/>
        <v>40.153846153846153</v>
      </c>
      <c r="S26" s="5">
        <f t="shared" si="1"/>
        <v>1894.7</v>
      </c>
      <c r="T26" s="47">
        <f t="shared" si="3"/>
        <v>-2.2000000000000455</v>
      </c>
      <c r="U26">
        <f t="shared" si="7"/>
        <v>-5.0999999999999845</v>
      </c>
    </row>
    <row r="27" spans="1:21" x14ac:dyDescent="0.25">
      <c r="B27" t="s">
        <v>442</v>
      </c>
      <c r="C27" s="70">
        <v>41274</v>
      </c>
      <c r="D27" s="5">
        <v>230.3</v>
      </c>
      <c r="E27">
        <f t="shared" si="4"/>
        <v>-0.13752620545073357</v>
      </c>
      <c r="F27">
        <f t="shared" si="8"/>
        <v>-0.11141005153191008</v>
      </c>
      <c r="G27" s="8">
        <f t="shared" si="5"/>
        <v>79.386418476387462</v>
      </c>
      <c r="I27" s="8" t="s">
        <v>507</v>
      </c>
      <c r="J27" s="47">
        <v>4977</v>
      </c>
      <c r="K27" s="47">
        <v>13590</v>
      </c>
      <c r="L27" s="5">
        <v>1892.2</v>
      </c>
      <c r="M27" s="47">
        <v>0</v>
      </c>
      <c r="N27" s="47">
        <v>1</v>
      </c>
      <c r="P27" s="47">
        <f t="shared" si="0"/>
        <v>18567</v>
      </c>
      <c r="Q27" s="47">
        <f t="shared" si="2"/>
        <v>55</v>
      </c>
      <c r="R27">
        <f t="shared" si="9"/>
        <v>43.07692307692308</v>
      </c>
      <c r="S27" s="5">
        <f t="shared" si="1"/>
        <v>1892.2</v>
      </c>
      <c r="T27" s="47">
        <f t="shared" si="3"/>
        <v>-2.5</v>
      </c>
      <c r="U27">
        <f t="shared" si="7"/>
        <v>-5.833333333333333</v>
      </c>
    </row>
    <row r="28" spans="1:21" x14ac:dyDescent="0.25">
      <c r="B28" t="s">
        <v>443</v>
      </c>
      <c r="C28" s="70">
        <v>41364</v>
      </c>
      <c r="D28" s="5">
        <v>228.3</v>
      </c>
      <c r="E28">
        <f t="shared" si="4"/>
        <v>-3.4737299174989023E-2</v>
      </c>
      <c r="F28">
        <f t="shared" si="8"/>
        <v>-8.5197129330698118E-2</v>
      </c>
      <c r="G28" s="8">
        <f t="shared" si="5"/>
        <v>78.69700103412616</v>
      </c>
      <c r="I28" s="8" t="s">
        <v>508</v>
      </c>
      <c r="J28" s="47">
        <v>4993</v>
      </c>
      <c r="K28" s="47">
        <v>13611</v>
      </c>
      <c r="L28" s="5">
        <v>1885.4</v>
      </c>
      <c r="M28" s="47">
        <v>0</v>
      </c>
      <c r="N28" s="47">
        <v>0</v>
      </c>
      <c r="P28" s="47">
        <f t="shared" si="0"/>
        <v>18604</v>
      </c>
      <c r="Q28" s="47">
        <f t="shared" si="2"/>
        <v>37</v>
      </c>
      <c r="R28">
        <f t="shared" si="9"/>
        <v>44.692307692307693</v>
      </c>
      <c r="S28" s="5">
        <f t="shared" si="1"/>
        <v>1885.4</v>
      </c>
      <c r="T28" s="47">
        <f t="shared" si="3"/>
        <v>-6.7999999999999545</v>
      </c>
      <c r="U28">
        <f t="shared" si="7"/>
        <v>-3.8333333333333335</v>
      </c>
    </row>
    <row r="29" spans="1:21" x14ac:dyDescent="0.25">
      <c r="B29" t="s">
        <v>444</v>
      </c>
      <c r="C29" s="70">
        <v>41455</v>
      </c>
      <c r="D29" s="5">
        <v>228.8</v>
      </c>
      <c r="E29">
        <f t="shared" si="4"/>
        <v>8.7604029785373072E-3</v>
      </c>
      <c r="F29">
        <f t="shared" si="8"/>
        <v>-7.1757530795786506E-2</v>
      </c>
      <c r="G29" s="8">
        <f t="shared" si="5"/>
        <v>78.869355394691482</v>
      </c>
      <c r="I29" s="8" t="s">
        <v>509</v>
      </c>
      <c r="J29" s="47">
        <v>5005</v>
      </c>
      <c r="K29" s="47">
        <v>13616</v>
      </c>
      <c r="L29" s="5">
        <v>1893.8</v>
      </c>
      <c r="M29" s="47">
        <v>0</v>
      </c>
      <c r="N29" s="47">
        <v>0</v>
      </c>
      <c r="P29" s="47">
        <f t="shared" si="0"/>
        <v>18621</v>
      </c>
      <c r="Q29" s="47">
        <f t="shared" si="2"/>
        <v>17</v>
      </c>
      <c r="R29">
        <f t="shared" si="9"/>
        <v>43.230769230769234</v>
      </c>
      <c r="S29" s="5">
        <f t="shared" si="1"/>
        <v>1893.8</v>
      </c>
      <c r="T29" s="47">
        <f t="shared" si="3"/>
        <v>8.3999999999998636</v>
      </c>
      <c r="U29">
        <f t="shared" si="7"/>
        <v>-0.3000000000000303</v>
      </c>
    </row>
    <row r="30" spans="1:21" x14ac:dyDescent="0.25">
      <c r="B30" t="s">
        <v>445</v>
      </c>
      <c r="C30" s="70">
        <v>41547</v>
      </c>
      <c r="D30" s="5">
        <v>228.8</v>
      </c>
      <c r="E30">
        <f t="shared" si="4"/>
        <v>0</v>
      </c>
      <c r="F30">
        <f t="shared" si="8"/>
        <v>-4.0875775411796322E-2</v>
      </c>
      <c r="G30" s="8">
        <f t="shared" si="5"/>
        <v>78.869355394691482</v>
      </c>
      <c r="I30" s="8" t="s">
        <v>510</v>
      </c>
      <c r="J30" s="47">
        <v>4997</v>
      </c>
      <c r="K30" s="47">
        <v>13636</v>
      </c>
      <c r="L30" s="5">
        <v>1899.3</v>
      </c>
      <c r="M30" s="47">
        <v>0</v>
      </c>
      <c r="N30" s="47">
        <v>0</v>
      </c>
      <c r="P30" s="47">
        <f t="shared" si="0"/>
        <v>18633</v>
      </c>
      <c r="Q30" s="47">
        <f t="shared" si="2"/>
        <v>12</v>
      </c>
      <c r="R30">
        <f t="shared" si="9"/>
        <v>42.384615384615387</v>
      </c>
      <c r="S30" s="5">
        <f t="shared" si="1"/>
        <v>1899.3</v>
      </c>
      <c r="T30" s="47">
        <f t="shared" si="3"/>
        <v>5.5</v>
      </c>
      <c r="U30">
        <f t="shared" si="7"/>
        <v>2.3666666666666365</v>
      </c>
    </row>
    <row r="31" spans="1:21" x14ac:dyDescent="0.25">
      <c r="B31" t="s">
        <v>446</v>
      </c>
      <c r="C31" s="70">
        <v>41639</v>
      </c>
      <c r="D31" s="5">
        <v>225.7</v>
      </c>
      <c r="E31">
        <f t="shared" si="4"/>
        <v>-5.4195804195804609E-2</v>
      </c>
      <c r="F31">
        <f t="shared" si="8"/>
        <v>-2.0043175098064081E-2</v>
      </c>
      <c r="G31" s="8">
        <f t="shared" si="5"/>
        <v>77.800758359186474</v>
      </c>
      <c r="I31" s="8" t="s">
        <v>511</v>
      </c>
      <c r="J31" s="47">
        <v>5011</v>
      </c>
      <c r="K31" s="47">
        <v>13665</v>
      </c>
      <c r="L31" s="5">
        <v>1900.3</v>
      </c>
      <c r="M31" s="47">
        <v>0</v>
      </c>
      <c r="N31" s="47">
        <v>0</v>
      </c>
      <c r="P31" s="47">
        <f t="shared" si="0"/>
        <v>18676</v>
      </c>
      <c r="Q31" s="47">
        <f t="shared" si="2"/>
        <v>43</v>
      </c>
      <c r="R31">
        <f t="shared" si="9"/>
        <v>40.153846153846153</v>
      </c>
      <c r="S31" s="5">
        <f t="shared" si="1"/>
        <v>1900.3</v>
      </c>
      <c r="T31" s="47">
        <f t="shared" si="3"/>
        <v>1</v>
      </c>
      <c r="U31">
        <f t="shared" si="7"/>
        <v>4.9666666666666215</v>
      </c>
    </row>
    <row r="32" spans="1:21" x14ac:dyDescent="0.25">
      <c r="B32" t="s">
        <v>447</v>
      </c>
      <c r="C32" s="70">
        <v>41729</v>
      </c>
      <c r="D32" s="5">
        <v>222.8</v>
      </c>
      <c r="E32">
        <f t="shared" si="4"/>
        <v>-5.1395657953034579E-2</v>
      </c>
      <c r="F32">
        <f t="shared" si="8"/>
        <v>-2.420776479257547E-2</v>
      </c>
      <c r="G32" s="8">
        <f t="shared" si="5"/>
        <v>76.801103067907619</v>
      </c>
      <c r="I32" s="8" t="s">
        <v>512</v>
      </c>
      <c r="J32" s="47">
        <v>5016</v>
      </c>
      <c r="K32" s="47">
        <v>13672</v>
      </c>
      <c r="L32" s="5">
        <v>1905.2</v>
      </c>
      <c r="M32" s="47">
        <v>0</v>
      </c>
      <c r="N32" s="47">
        <v>0</v>
      </c>
      <c r="P32" s="47">
        <f t="shared" si="0"/>
        <v>18688</v>
      </c>
      <c r="Q32" s="47">
        <f t="shared" si="2"/>
        <v>12</v>
      </c>
      <c r="R32">
        <f t="shared" si="9"/>
        <v>38.307692307692307</v>
      </c>
      <c r="S32" s="5">
        <f t="shared" si="1"/>
        <v>1905.2</v>
      </c>
      <c r="T32" s="47">
        <f t="shared" si="3"/>
        <v>4.9000000000000909</v>
      </c>
      <c r="U32">
        <f t="shared" si="7"/>
        <v>3.8000000000000305</v>
      </c>
    </row>
    <row r="33" spans="2:21" x14ac:dyDescent="0.25">
      <c r="B33" t="s">
        <v>448</v>
      </c>
      <c r="C33" s="70">
        <v>41820</v>
      </c>
      <c r="D33" s="5">
        <v>227.6</v>
      </c>
      <c r="E33">
        <f t="shared" si="4"/>
        <v>8.6175942549370887E-2</v>
      </c>
      <c r="F33">
        <f t="shared" si="8"/>
        <v>-4.8538798998670751E-3</v>
      </c>
      <c r="G33" s="8">
        <f t="shared" si="5"/>
        <v>78.455704929334701</v>
      </c>
      <c r="I33" s="8" t="s">
        <v>513</v>
      </c>
      <c r="J33" s="47">
        <v>5038</v>
      </c>
      <c r="K33" s="47">
        <v>13708</v>
      </c>
      <c r="L33" s="5">
        <v>1911.5</v>
      </c>
      <c r="M33" s="47">
        <v>0</v>
      </c>
      <c r="N33" s="47">
        <v>0</v>
      </c>
      <c r="P33" s="47">
        <f t="shared" si="0"/>
        <v>18746</v>
      </c>
      <c r="Q33" s="47">
        <f t="shared" si="2"/>
        <v>58</v>
      </c>
      <c r="R33">
        <f t="shared" si="9"/>
        <v>39.153846153846153</v>
      </c>
      <c r="S33" s="5">
        <f t="shared" si="1"/>
        <v>1911.5</v>
      </c>
      <c r="T33" s="47">
        <f t="shared" si="3"/>
        <v>6.2999999999999545</v>
      </c>
      <c r="U33">
        <f t="shared" si="7"/>
        <v>4.0666666666666815</v>
      </c>
    </row>
    <row r="34" spans="2:21" x14ac:dyDescent="0.25">
      <c r="B34" t="s">
        <v>449</v>
      </c>
      <c r="C34" s="70">
        <v>41912</v>
      </c>
      <c r="D34" s="5">
        <v>228.3</v>
      </c>
      <c r="E34">
        <f t="shared" si="4"/>
        <v>1.2302284710018263E-2</v>
      </c>
      <c r="F34">
        <f t="shared" si="8"/>
        <v>-1.7783087223625094E-3</v>
      </c>
      <c r="G34" s="8">
        <f t="shared" si="5"/>
        <v>78.69700103412616</v>
      </c>
      <c r="I34" s="8" t="s">
        <v>514</v>
      </c>
      <c r="J34" s="47">
        <v>5063</v>
      </c>
      <c r="K34" s="47">
        <v>13718</v>
      </c>
      <c r="L34" s="5">
        <v>1916.7</v>
      </c>
      <c r="M34" s="47">
        <v>0</v>
      </c>
      <c r="N34" s="47">
        <v>0</v>
      </c>
      <c r="P34" s="47">
        <f t="shared" si="0"/>
        <v>18781</v>
      </c>
      <c r="Q34" s="47">
        <f t="shared" si="2"/>
        <v>35</v>
      </c>
      <c r="R34">
        <f t="shared" si="9"/>
        <v>39.230769230769234</v>
      </c>
      <c r="S34" s="5">
        <f t="shared" si="1"/>
        <v>1916.7</v>
      </c>
      <c r="T34" s="47">
        <f t="shared" si="3"/>
        <v>5.2000000000000455</v>
      </c>
      <c r="U34">
        <f t="shared" si="7"/>
        <v>5.466666666666697</v>
      </c>
    </row>
    <row r="35" spans="2:21" x14ac:dyDescent="0.25">
      <c r="B35" t="s">
        <v>450</v>
      </c>
      <c r="C35" s="70">
        <v>42004</v>
      </c>
      <c r="D35" s="5">
        <v>229.9</v>
      </c>
      <c r="E35">
        <f t="shared" si="4"/>
        <v>2.8033289531318673E-2</v>
      </c>
      <c r="F35">
        <f t="shared" si="8"/>
        <v>1.8778964709418311E-2</v>
      </c>
      <c r="G35" s="8">
        <f t="shared" si="5"/>
        <v>79.248534987935187</v>
      </c>
      <c r="I35" s="8" t="s">
        <v>515</v>
      </c>
      <c r="J35" s="47">
        <v>5067</v>
      </c>
      <c r="K35" s="47">
        <v>13720</v>
      </c>
      <c r="L35" s="5">
        <v>1921</v>
      </c>
      <c r="M35" s="47">
        <v>0</v>
      </c>
      <c r="N35" s="47">
        <v>0</v>
      </c>
      <c r="P35" s="47">
        <f t="shared" si="0"/>
        <v>18787</v>
      </c>
      <c r="Q35" s="47">
        <f t="shared" si="2"/>
        <v>6</v>
      </c>
      <c r="R35">
        <f t="shared" si="9"/>
        <v>33.07692307692308</v>
      </c>
      <c r="S35" s="5">
        <f t="shared" si="1"/>
        <v>1921</v>
      </c>
      <c r="T35" s="47">
        <f t="shared" si="3"/>
        <v>4.2999999999999545</v>
      </c>
      <c r="U35">
        <f t="shared" si="7"/>
        <v>5.2666666666666515</v>
      </c>
    </row>
    <row r="36" spans="2:21" x14ac:dyDescent="0.25">
      <c r="B36" t="s">
        <v>451</v>
      </c>
      <c r="C36" s="70">
        <v>42094</v>
      </c>
      <c r="D36" s="5">
        <v>228.4</v>
      </c>
      <c r="E36">
        <f t="shared" si="4"/>
        <v>-2.609830361026555E-2</v>
      </c>
      <c r="F36">
        <f t="shared" si="8"/>
        <v>2.5103303295110568E-2</v>
      </c>
      <c r="G36" s="8">
        <f t="shared" si="5"/>
        <v>78.731471906239221</v>
      </c>
      <c r="I36" s="8" t="s">
        <v>516</v>
      </c>
      <c r="J36" s="47">
        <v>5069</v>
      </c>
      <c r="K36" s="47">
        <v>13758</v>
      </c>
      <c r="L36" s="5">
        <v>1929.3</v>
      </c>
      <c r="M36" s="47">
        <v>0</v>
      </c>
      <c r="N36" s="47">
        <v>0</v>
      </c>
      <c r="P36" s="47">
        <f t="shared" si="0"/>
        <v>18827</v>
      </c>
      <c r="Q36" s="47">
        <f t="shared" si="2"/>
        <v>40</v>
      </c>
      <c r="R36">
        <f t="shared" si="9"/>
        <v>32.692307692307693</v>
      </c>
      <c r="S36" s="5">
        <f t="shared" si="1"/>
        <v>1929.3</v>
      </c>
      <c r="T36" s="47">
        <f t="shared" si="3"/>
        <v>8.2999999999999545</v>
      </c>
      <c r="U36">
        <f t="shared" si="7"/>
        <v>5.9333333333333185</v>
      </c>
    </row>
    <row r="37" spans="2:21" x14ac:dyDescent="0.25">
      <c r="B37" t="s">
        <v>452</v>
      </c>
      <c r="C37" s="70">
        <v>42185</v>
      </c>
      <c r="D37" s="5">
        <v>239.2</v>
      </c>
      <c r="E37">
        <f t="shared" si="4"/>
        <v>0.18914185639229419</v>
      </c>
      <c r="F37">
        <f t="shared" si="8"/>
        <v>5.0844781755841395E-2</v>
      </c>
      <c r="G37" s="8">
        <f t="shared" si="5"/>
        <v>82.454326094450181</v>
      </c>
      <c r="I37" s="8" t="s">
        <v>517</v>
      </c>
      <c r="J37" s="47">
        <v>5022</v>
      </c>
      <c r="K37" s="47">
        <v>13756</v>
      </c>
      <c r="L37" s="5">
        <v>1938.7</v>
      </c>
      <c r="M37" s="47">
        <v>0</v>
      </c>
      <c r="N37" s="47">
        <v>0</v>
      </c>
      <c r="P37" s="47">
        <f t="shared" si="0"/>
        <v>18778</v>
      </c>
      <c r="Q37" s="47">
        <f t="shared" si="2"/>
        <v>-49</v>
      </c>
      <c r="R37">
        <f t="shared" si="9"/>
        <v>26.153846153846153</v>
      </c>
      <c r="S37" s="5">
        <f t="shared" si="1"/>
        <v>1938.7</v>
      </c>
      <c r="T37" s="47">
        <f t="shared" si="3"/>
        <v>9.4000000000000909</v>
      </c>
      <c r="U37">
        <f t="shared" si="7"/>
        <v>7.333333333333333</v>
      </c>
    </row>
    <row r="38" spans="2:21" x14ac:dyDescent="0.25">
      <c r="B38" t="s">
        <v>453</v>
      </c>
      <c r="C38" s="70">
        <v>42277</v>
      </c>
      <c r="D38" s="5">
        <v>239.8</v>
      </c>
      <c r="E38">
        <f t="shared" si="4"/>
        <v>1.0033444816054171E-2</v>
      </c>
      <c r="F38">
        <f t="shared" si="8"/>
        <v>5.0277571782350372E-2</v>
      </c>
      <c r="G38" s="8">
        <f t="shared" si="5"/>
        <v>82.661151327128579</v>
      </c>
      <c r="I38" s="8" t="s">
        <v>518</v>
      </c>
      <c r="J38" s="47">
        <v>5013</v>
      </c>
      <c r="K38" s="47">
        <v>13766</v>
      </c>
      <c r="L38" s="5">
        <v>1952.1</v>
      </c>
      <c r="M38" s="47">
        <v>0</v>
      </c>
      <c r="N38" s="47">
        <v>0</v>
      </c>
      <c r="P38" s="47">
        <f t="shared" si="0"/>
        <v>18779</v>
      </c>
      <c r="Q38" s="47">
        <f t="shared" si="2"/>
        <v>1</v>
      </c>
      <c r="R38">
        <f t="shared" si="9"/>
        <v>23.615384615384617</v>
      </c>
      <c r="S38" s="5">
        <f t="shared" si="1"/>
        <v>1952.1</v>
      </c>
      <c r="T38" s="47">
        <f t="shared" si="3"/>
        <v>13.399999999999864</v>
      </c>
      <c r="U38">
        <f t="shared" si="7"/>
        <v>10.366666666666637</v>
      </c>
    </row>
    <row r="39" spans="2:21" x14ac:dyDescent="0.25">
      <c r="B39" t="s">
        <v>454</v>
      </c>
      <c r="C39" s="70">
        <v>42369</v>
      </c>
      <c r="D39" s="5">
        <v>229.9</v>
      </c>
      <c r="E39">
        <f t="shared" si="4"/>
        <v>-0.16513761467889898</v>
      </c>
      <c r="F39">
        <f t="shared" si="8"/>
        <v>1.9848457297959587E-3</v>
      </c>
      <c r="G39" s="8">
        <f t="shared" si="5"/>
        <v>79.248534987935187</v>
      </c>
      <c r="I39" s="8" t="s">
        <v>519</v>
      </c>
      <c r="J39" s="47">
        <v>5023</v>
      </c>
      <c r="K39" s="47">
        <v>13777</v>
      </c>
      <c r="L39" s="5">
        <v>1956.8</v>
      </c>
      <c r="M39" s="47">
        <v>0</v>
      </c>
      <c r="N39" s="47">
        <v>0</v>
      </c>
      <c r="P39" s="47">
        <f t="shared" si="0"/>
        <v>18800</v>
      </c>
      <c r="Q39" s="47">
        <f t="shared" si="2"/>
        <v>21</v>
      </c>
      <c r="R39">
        <f t="shared" si="9"/>
        <v>22.153846153846153</v>
      </c>
      <c r="S39" s="5">
        <f t="shared" si="1"/>
        <v>1956.8</v>
      </c>
      <c r="T39" s="47">
        <f t="shared" si="3"/>
        <v>4.7000000000000455</v>
      </c>
      <c r="U39">
        <f t="shared" si="7"/>
        <v>9.1666666666666661</v>
      </c>
    </row>
    <row r="40" spans="2:21" x14ac:dyDescent="0.25">
      <c r="B40" t="s">
        <v>455</v>
      </c>
      <c r="C40" s="70">
        <v>42460</v>
      </c>
      <c r="D40" s="5">
        <v>239.5</v>
      </c>
      <c r="E40">
        <f t="shared" si="4"/>
        <v>0.16702914310569827</v>
      </c>
      <c r="F40">
        <f t="shared" si="8"/>
        <v>5.0266707408786915E-2</v>
      </c>
      <c r="G40" s="8">
        <f t="shared" si="5"/>
        <v>82.55773871078938</v>
      </c>
      <c r="I40" s="8" t="s">
        <v>520</v>
      </c>
      <c r="J40" s="47">
        <v>5026</v>
      </c>
      <c r="K40" s="47">
        <v>13782</v>
      </c>
      <c r="L40" s="5">
        <v>1961</v>
      </c>
      <c r="M40" s="47">
        <v>0</v>
      </c>
      <c r="N40" s="47">
        <v>0</v>
      </c>
      <c r="P40" s="47">
        <f t="shared" si="0"/>
        <v>18808</v>
      </c>
      <c r="Q40" s="47">
        <f t="shared" si="2"/>
        <v>8</v>
      </c>
      <c r="R40">
        <f t="shared" si="9"/>
        <v>18.53846153846154</v>
      </c>
      <c r="S40" s="5">
        <f t="shared" si="1"/>
        <v>1961</v>
      </c>
      <c r="T40" s="47">
        <f t="shared" si="3"/>
        <v>4.2000000000000455</v>
      </c>
      <c r="U40">
        <f t="shared" si="7"/>
        <v>7.4333333333333185</v>
      </c>
    </row>
    <row r="41" spans="2:21" x14ac:dyDescent="0.25">
      <c r="B41" t="s">
        <v>456</v>
      </c>
      <c r="C41" s="70">
        <v>42551</v>
      </c>
      <c r="D41" s="5">
        <v>229.4</v>
      </c>
      <c r="E41">
        <f t="shared" si="4"/>
        <v>-0.16868475991649268</v>
      </c>
      <c r="F41">
        <f t="shared" si="8"/>
        <v>-3.9189946668409803E-2</v>
      </c>
      <c r="G41" s="8">
        <f t="shared" si="5"/>
        <v>79.076180627369865</v>
      </c>
      <c r="I41" s="8" t="s">
        <v>521</v>
      </c>
      <c r="J41" s="47">
        <v>5034</v>
      </c>
      <c r="K41" s="47">
        <v>13803</v>
      </c>
      <c r="L41" s="5">
        <v>1967.5</v>
      </c>
      <c r="M41" s="47">
        <v>0</v>
      </c>
      <c r="N41" s="47">
        <v>0</v>
      </c>
      <c r="P41" s="47">
        <f t="shared" si="0"/>
        <v>18837</v>
      </c>
      <c r="Q41" s="47">
        <f t="shared" si="2"/>
        <v>29</v>
      </c>
      <c r="R41">
        <f t="shared" si="9"/>
        <v>17.923076923076923</v>
      </c>
      <c r="S41" s="5">
        <f t="shared" si="1"/>
        <v>1967.5</v>
      </c>
      <c r="T41" s="47">
        <f t="shared" si="3"/>
        <v>6.5</v>
      </c>
      <c r="U41">
        <f t="shared" si="7"/>
        <v>5.1333333333333639</v>
      </c>
    </row>
    <row r="42" spans="2:21" x14ac:dyDescent="0.25">
      <c r="B42" t="s">
        <v>457</v>
      </c>
      <c r="C42" s="70">
        <v>42643</v>
      </c>
      <c r="D42" s="5">
        <v>222.2</v>
      </c>
      <c r="E42">
        <f t="shared" si="4"/>
        <v>-0.12554489973844829</v>
      </c>
      <c r="F42">
        <f t="shared" si="8"/>
        <v>-7.3084532807035418E-2</v>
      </c>
      <c r="G42" s="8">
        <f t="shared" si="5"/>
        <v>76.594277835229221</v>
      </c>
      <c r="I42" s="8" t="s">
        <v>522</v>
      </c>
      <c r="J42" s="47">
        <v>5032</v>
      </c>
      <c r="K42" s="47">
        <v>13803</v>
      </c>
      <c r="L42" s="5">
        <v>1969.8</v>
      </c>
      <c r="M42" s="47">
        <v>0</v>
      </c>
      <c r="N42" s="47">
        <v>0</v>
      </c>
      <c r="P42" s="47">
        <f t="shared" si="0"/>
        <v>18835</v>
      </c>
      <c r="Q42" s="47">
        <f t="shared" si="2"/>
        <v>-2</v>
      </c>
      <c r="R42">
        <f t="shared" si="9"/>
        <v>16.46153846153846</v>
      </c>
      <c r="S42" s="5">
        <f t="shared" si="1"/>
        <v>1969.8</v>
      </c>
      <c r="T42" s="47">
        <f t="shared" si="3"/>
        <v>2.2999999999999545</v>
      </c>
      <c r="U42">
        <f t="shared" si="7"/>
        <v>4.333333333333333</v>
      </c>
    </row>
    <row r="43" spans="2:21" x14ac:dyDescent="0.25">
      <c r="B43" t="s">
        <v>458</v>
      </c>
      <c r="C43" s="70">
        <v>42735</v>
      </c>
      <c r="D43" s="5">
        <v>224.7</v>
      </c>
      <c r="E43">
        <f t="shared" si="4"/>
        <v>4.5004500450045448E-2</v>
      </c>
      <c r="F43">
        <f t="shared" si="8"/>
        <v>-2.0549004024799311E-2</v>
      </c>
      <c r="G43" s="8">
        <f t="shared" si="5"/>
        <v>77.456049638055831</v>
      </c>
      <c r="I43" s="8" t="s">
        <v>523</v>
      </c>
      <c r="J43" s="47">
        <v>5022</v>
      </c>
      <c r="K43" s="47">
        <v>13797</v>
      </c>
      <c r="L43" s="5">
        <v>1974.4</v>
      </c>
      <c r="M43" s="47">
        <v>0</v>
      </c>
      <c r="N43" s="47">
        <v>0</v>
      </c>
      <c r="P43" s="47">
        <f t="shared" si="0"/>
        <v>18819</v>
      </c>
      <c r="Q43" s="47">
        <f t="shared" si="2"/>
        <v>-16</v>
      </c>
      <c r="R43">
        <f t="shared" si="9"/>
        <v>14.307692307692308</v>
      </c>
      <c r="S43" s="5">
        <f t="shared" si="1"/>
        <v>1974.4</v>
      </c>
      <c r="T43" s="47">
        <f t="shared" si="3"/>
        <v>4.6000000000001364</v>
      </c>
      <c r="U43">
        <f t="shared" si="7"/>
        <v>4.466666666666697</v>
      </c>
    </row>
    <row r="44" spans="2:21" x14ac:dyDescent="0.25">
      <c r="B44" t="s">
        <v>459</v>
      </c>
      <c r="C44" s="70">
        <v>42825</v>
      </c>
      <c r="D44" s="5">
        <v>223.4</v>
      </c>
      <c r="E44">
        <f t="shared" si="4"/>
        <v>-2.3141967067200397E-2</v>
      </c>
      <c r="F44">
        <f t="shared" si="8"/>
        <v>-6.8091781568023979E-2</v>
      </c>
      <c r="G44" s="8">
        <f t="shared" si="5"/>
        <v>77.007928300586002</v>
      </c>
      <c r="I44" s="8" t="s">
        <v>524</v>
      </c>
      <c r="J44" s="47">
        <v>5017</v>
      </c>
      <c r="K44" s="47">
        <v>13809</v>
      </c>
      <c r="L44" s="5">
        <v>1953.7</v>
      </c>
      <c r="M44" s="47">
        <v>0</v>
      </c>
      <c r="N44" s="47">
        <v>0</v>
      </c>
      <c r="P44" s="47">
        <f t="shared" si="0"/>
        <v>18826</v>
      </c>
      <c r="Q44" s="47">
        <f t="shared" si="2"/>
        <v>7</v>
      </c>
      <c r="R44">
        <f t="shared" si="9"/>
        <v>11.538461538461538</v>
      </c>
      <c r="S44" s="5">
        <f t="shared" si="1"/>
        <v>1953.7</v>
      </c>
      <c r="T44" s="47">
        <f t="shared" si="3"/>
        <v>-20.700000000000045</v>
      </c>
      <c r="U44">
        <f t="shared" si="7"/>
        <v>-4.5999999999999845</v>
      </c>
    </row>
    <row r="45" spans="2:21" x14ac:dyDescent="0.25">
      <c r="B45" t="s">
        <v>461</v>
      </c>
      <c r="C45" s="70">
        <v>42916</v>
      </c>
      <c r="D45" s="5">
        <v>212.8</v>
      </c>
      <c r="E45">
        <f t="shared" si="4"/>
        <v>-0.18979409131602498</v>
      </c>
      <c r="F45">
        <f t="shared" si="8"/>
        <v>-7.3369114417907055E-2</v>
      </c>
      <c r="G45" s="8">
        <f t="shared" si="5"/>
        <v>73.35401585660118</v>
      </c>
      <c r="I45" s="8" t="s">
        <v>525</v>
      </c>
      <c r="J45" s="47">
        <v>5009</v>
      </c>
      <c r="K45" s="47">
        <v>13805</v>
      </c>
      <c r="L45" s="5">
        <v>1957</v>
      </c>
      <c r="M45" s="47">
        <v>0</v>
      </c>
      <c r="N45" s="47">
        <v>0</v>
      </c>
      <c r="P45" s="47">
        <f t="shared" si="0"/>
        <v>18814</v>
      </c>
      <c r="Q45" s="47">
        <f t="shared" si="2"/>
        <v>-12</v>
      </c>
      <c r="R45">
        <f t="shared" si="9"/>
        <v>9.6923076923076916</v>
      </c>
      <c r="S45" s="5">
        <f t="shared" si="1"/>
        <v>1957</v>
      </c>
      <c r="T45" s="47">
        <f t="shared" si="3"/>
        <v>3.2999999999999545</v>
      </c>
      <c r="U45">
        <f t="shared" si="7"/>
        <v>-4.2666666666666515</v>
      </c>
    </row>
    <row r="46" spans="2:21" x14ac:dyDescent="0.25">
      <c r="B46" t="s">
        <v>463</v>
      </c>
      <c r="C46" s="70">
        <v>43008</v>
      </c>
      <c r="D46" s="5">
        <v>210.5</v>
      </c>
      <c r="E46">
        <f t="shared" si="4"/>
        <v>-4.3233082706767068E-2</v>
      </c>
      <c r="F46">
        <f t="shared" si="8"/>
        <v>-5.279116015998675E-2</v>
      </c>
      <c r="G46" s="8">
        <f t="shared" si="5"/>
        <v>72.561185798000679</v>
      </c>
      <c r="I46" s="8" t="s">
        <v>526</v>
      </c>
      <c r="J46" s="47">
        <v>4997</v>
      </c>
      <c r="K46" s="47">
        <v>13846</v>
      </c>
      <c r="L46" s="5">
        <v>1951.4</v>
      </c>
      <c r="M46" s="47">
        <v>0</v>
      </c>
      <c r="N46" s="47">
        <v>0</v>
      </c>
      <c r="P46" s="47">
        <f t="shared" si="0"/>
        <v>18843</v>
      </c>
      <c r="Q46" s="47">
        <f t="shared" si="2"/>
        <v>29</v>
      </c>
      <c r="R46">
        <f t="shared" si="9"/>
        <v>7.4615384615384617</v>
      </c>
      <c r="S46" s="5">
        <f t="shared" si="1"/>
        <v>1951.4</v>
      </c>
      <c r="T46" s="47">
        <f t="shared" si="3"/>
        <v>-5.5999999999999091</v>
      </c>
      <c r="U46">
        <f t="shared" si="7"/>
        <v>-7.666666666666667</v>
      </c>
    </row>
    <row r="47" spans="2:21" x14ac:dyDescent="0.25">
      <c r="B47" t="s">
        <v>466</v>
      </c>
      <c r="C47" s="70">
        <v>43100</v>
      </c>
      <c r="D47" s="5">
        <v>220.5</v>
      </c>
      <c r="E47">
        <f t="shared" si="4"/>
        <v>0.19002375296912088</v>
      </c>
      <c r="F47">
        <f t="shared" si="8"/>
        <v>-1.6536347030217891E-2</v>
      </c>
      <c r="G47" s="8">
        <f t="shared" si="5"/>
        <v>76.008273009307132</v>
      </c>
      <c r="I47" s="8" t="s">
        <v>527</v>
      </c>
      <c r="J47" s="47">
        <v>4981</v>
      </c>
      <c r="K47" s="47">
        <v>13892</v>
      </c>
      <c r="L47" s="5">
        <v>1951.4</v>
      </c>
      <c r="M47" s="47">
        <v>0</v>
      </c>
      <c r="N47" s="47">
        <v>0</v>
      </c>
      <c r="P47" s="47">
        <f t="shared" si="0"/>
        <v>18873</v>
      </c>
      <c r="Q47" s="47">
        <f t="shared" si="2"/>
        <v>30</v>
      </c>
      <c r="R47">
        <f t="shared" si="9"/>
        <v>7.0769230769230766</v>
      </c>
      <c r="S47" s="5">
        <f t="shared" si="1"/>
        <v>1951.4</v>
      </c>
      <c r="T47" s="47">
        <f t="shared" si="3"/>
        <v>0</v>
      </c>
      <c r="U47">
        <f t="shared" si="7"/>
        <v>-0.76666666666665151</v>
      </c>
    </row>
    <row r="48" spans="2:21" x14ac:dyDescent="0.25">
      <c r="B48" t="s">
        <v>470</v>
      </c>
      <c r="C48" s="70">
        <v>43190</v>
      </c>
      <c r="D48" s="5">
        <v>218.9</v>
      </c>
      <c r="E48">
        <f t="shared" si="4"/>
        <v>-2.9024943310657303E-2</v>
      </c>
      <c r="F48">
        <f t="shared" si="8"/>
        <v>-1.8007091091082117E-2</v>
      </c>
      <c r="G48" s="8">
        <f t="shared" si="5"/>
        <v>75.456739055498105</v>
      </c>
      <c r="I48" s="8" t="s">
        <v>528</v>
      </c>
      <c r="J48" s="47">
        <v>4975</v>
      </c>
      <c r="K48" s="47">
        <v>13830</v>
      </c>
      <c r="L48" s="5">
        <v>1946.2</v>
      </c>
      <c r="M48" s="47">
        <v>0</v>
      </c>
      <c r="N48" s="47">
        <v>0</v>
      </c>
      <c r="P48" s="47">
        <f t="shared" si="0"/>
        <v>18805</v>
      </c>
      <c r="Q48" s="47">
        <f t="shared" si="2"/>
        <v>-68</v>
      </c>
      <c r="R48">
        <f t="shared" si="9"/>
        <v>1.3846153846153846</v>
      </c>
      <c r="S48" s="5">
        <f t="shared" si="1"/>
        <v>1946.2</v>
      </c>
      <c r="T48" s="47">
        <f t="shared" si="3"/>
        <v>-5.2000000000000455</v>
      </c>
      <c r="U48">
        <f t="shared" si="7"/>
        <v>-3.599999999999985</v>
      </c>
    </row>
    <row r="49" spans="2:21" x14ac:dyDescent="0.25">
      <c r="B49" t="s">
        <v>715</v>
      </c>
      <c r="C49" s="70">
        <v>43191</v>
      </c>
      <c r="D49" s="5">
        <v>219.9</v>
      </c>
      <c r="E49">
        <f>((D49/D48) - 1)*4</f>
        <v>1.8273184102329587E-2</v>
      </c>
      <c r="F49">
        <f>AVERAGE(E46:E49)</f>
        <v>3.4009727763506525E-2</v>
      </c>
      <c r="G49" s="8">
        <f t="shared" ref="G49:G50" si="10">100*(D49/$D$8)</f>
        <v>75.801447776628748</v>
      </c>
      <c r="I49" s="8" t="s">
        <v>529</v>
      </c>
      <c r="J49" s="47">
        <v>4980</v>
      </c>
      <c r="K49" s="47">
        <v>13775</v>
      </c>
      <c r="L49" s="5">
        <v>1948</v>
      </c>
      <c r="M49" s="47">
        <v>0</v>
      </c>
      <c r="N49" s="47">
        <v>0</v>
      </c>
      <c r="P49" s="47">
        <f t="shared" si="0"/>
        <v>18755</v>
      </c>
      <c r="Q49" s="47">
        <f t="shared" si="2"/>
        <v>-50</v>
      </c>
      <c r="R49">
        <f t="shared" si="9"/>
        <v>-5.5384615384615383</v>
      </c>
      <c r="S49" s="5">
        <f t="shared" si="1"/>
        <v>1948</v>
      </c>
      <c r="T49" s="47">
        <f t="shared" si="3"/>
        <v>1.7999999999999545</v>
      </c>
      <c r="U49">
        <f t="shared" si="7"/>
        <v>-1.1333333333333637</v>
      </c>
    </row>
    <row r="50" spans="2:21" x14ac:dyDescent="0.25">
      <c r="I50" s="8" t="s">
        <v>530</v>
      </c>
      <c r="J50" s="47">
        <v>4987</v>
      </c>
      <c r="K50" s="47">
        <v>13829</v>
      </c>
      <c r="L50" s="5">
        <v>1943.8</v>
      </c>
      <c r="M50" s="47">
        <v>0</v>
      </c>
      <c r="N50" s="47">
        <v>0</v>
      </c>
      <c r="P50" s="47">
        <f t="shared" si="0"/>
        <v>18816</v>
      </c>
      <c r="Q50" s="47">
        <f t="shared" si="2"/>
        <v>61</v>
      </c>
      <c r="R50">
        <f t="shared" si="9"/>
        <v>2.9230769230769229</v>
      </c>
      <c r="S50" s="5">
        <f t="shared" si="1"/>
        <v>1943.8</v>
      </c>
      <c r="T50" s="47">
        <f t="shared" si="3"/>
        <v>-4.2000000000000455</v>
      </c>
      <c r="U50">
        <f t="shared" si="7"/>
        <v>-2.533333333333379</v>
      </c>
    </row>
    <row r="51" spans="2:21" x14ac:dyDescent="0.25">
      <c r="I51" s="8" t="s">
        <v>531</v>
      </c>
      <c r="J51" s="47">
        <v>4988</v>
      </c>
      <c r="K51" s="47">
        <v>13819</v>
      </c>
      <c r="L51" s="5">
        <v>1933.9</v>
      </c>
      <c r="M51" s="47">
        <v>0</v>
      </c>
      <c r="N51" s="47">
        <v>0</v>
      </c>
      <c r="P51" s="47">
        <f t="shared" si="0"/>
        <v>18807</v>
      </c>
      <c r="Q51" s="47">
        <f t="shared" si="2"/>
        <v>-9</v>
      </c>
      <c r="R51">
        <f t="shared" si="9"/>
        <v>2.1538461538461537</v>
      </c>
      <c r="S51" s="5">
        <f t="shared" si="1"/>
        <v>1933.9</v>
      </c>
      <c r="T51" s="47">
        <f t="shared" si="3"/>
        <v>-9.8999999999998636</v>
      </c>
      <c r="U51">
        <f t="shared" si="7"/>
        <v>-4.0999999999999845</v>
      </c>
    </row>
    <row r="52" spans="2:21" x14ac:dyDescent="0.25">
      <c r="I52" s="8" t="s">
        <v>532</v>
      </c>
      <c r="J52" s="47">
        <v>4981</v>
      </c>
      <c r="K52" s="47">
        <v>13825</v>
      </c>
      <c r="L52" s="5">
        <v>1941.5</v>
      </c>
      <c r="M52" s="47">
        <v>0</v>
      </c>
      <c r="N52" s="47">
        <v>0</v>
      </c>
      <c r="P52" s="47">
        <f t="shared" si="0"/>
        <v>18806</v>
      </c>
      <c r="Q52" s="47">
        <f t="shared" si="2"/>
        <v>-1</v>
      </c>
      <c r="R52">
        <f t="shared" si="9"/>
        <v>0.46153846153846156</v>
      </c>
      <c r="S52" s="5">
        <f t="shared" si="1"/>
        <v>1941.5</v>
      </c>
      <c r="T52" s="47">
        <f t="shared" si="3"/>
        <v>7.5999999999999091</v>
      </c>
      <c r="U52">
        <f t="shared" si="7"/>
        <v>-2.1666666666666665</v>
      </c>
    </row>
    <row r="53" spans="2:21" x14ac:dyDescent="0.25">
      <c r="I53" s="8" t="s">
        <v>533</v>
      </c>
      <c r="J53" s="47">
        <v>4965</v>
      </c>
      <c r="K53" s="47">
        <v>13841</v>
      </c>
      <c r="L53" s="5">
        <v>1938</v>
      </c>
      <c r="M53" s="47">
        <v>0</v>
      </c>
      <c r="N53" s="47">
        <v>0</v>
      </c>
      <c r="P53" s="47">
        <f t="shared" si="0"/>
        <v>18806</v>
      </c>
      <c r="Q53" s="47">
        <f t="shared" si="2"/>
        <v>0</v>
      </c>
      <c r="R53">
        <f t="shared" si="9"/>
        <v>-0.15384615384615385</v>
      </c>
      <c r="S53" s="5">
        <f t="shared" si="1"/>
        <v>1938</v>
      </c>
      <c r="T53" s="47">
        <f t="shared" si="3"/>
        <v>-3.5</v>
      </c>
      <c r="U53">
        <f t="shared" si="7"/>
        <v>-1.9333333333333182</v>
      </c>
    </row>
    <row r="54" spans="2:21" x14ac:dyDescent="0.25">
      <c r="I54" s="8" t="s">
        <v>534</v>
      </c>
      <c r="J54" s="47">
        <v>4967</v>
      </c>
      <c r="K54" s="47">
        <v>13852</v>
      </c>
      <c r="L54" s="5">
        <v>1938.3</v>
      </c>
      <c r="M54" s="47">
        <v>0</v>
      </c>
      <c r="N54" s="47">
        <v>0</v>
      </c>
      <c r="P54" s="47">
        <f t="shared" si="0"/>
        <v>18819</v>
      </c>
      <c r="Q54" s="47">
        <f t="shared" si="2"/>
        <v>13</v>
      </c>
      <c r="R54">
        <f t="shared" si="9"/>
        <v>-1.3846153846153846</v>
      </c>
      <c r="S54" s="5">
        <f t="shared" si="1"/>
        <v>1938.3</v>
      </c>
      <c r="T54" s="47">
        <f t="shared" si="3"/>
        <v>0.29999999999995453</v>
      </c>
      <c r="U54">
        <f t="shared" si="7"/>
        <v>1.4666666666666213</v>
      </c>
    </row>
    <row r="55" spans="2:21" x14ac:dyDescent="0.25">
      <c r="I55" s="8" t="s">
        <v>535</v>
      </c>
      <c r="J55" s="47">
        <v>4973</v>
      </c>
      <c r="K55" s="47">
        <v>13884</v>
      </c>
      <c r="L55" s="5">
        <v>1941.2</v>
      </c>
      <c r="M55" s="47">
        <v>0</v>
      </c>
      <c r="N55" s="47">
        <v>0</v>
      </c>
      <c r="P55" s="47">
        <f t="shared" si="0"/>
        <v>18857</v>
      </c>
      <c r="Q55" s="47">
        <f t="shared" si="2"/>
        <v>38</v>
      </c>
      <c r="R55">
        <f t="shared" si="9"/>
        <v>1.6923076923076923</v>
      </c>
      <c r="S55" s="5">
        <f t="shared" si="1"/>
        <v>1941.2</v>
      </c>
      <c r="T55" s="47">
        <f t="shared" si="3"/>
        <v>2.9000000000000909</v>
      </c>
      <c r="U55">
        <f t="shared" si="7"/>
        <v>-9.9999999999984837E-2</v>
      </c>
    </row>
    <row r="56" spans="2:21" x14ac:dyDescent="0.25">
      <c r="I56" s="8" t="s">
        <v>536</v>
      </c>
      <c r="J56" s="47">
        <v>4973</v>
      </c>
      <c r="K56" s="47">
        <v>13888</v>
      </c>
      <c r="L56" s="5">
        <v>1964.5</v>
      </c>
      <c r="M56" s="47">
        <v>0</v>
      </c>
      <c r="N56" s="47">
        <v>0</v>
      </c>
      <c r="P56" s="47">
        <f t="shared" si="0"/>
        <v>18861</v>
      </c>
      <c r="Q56" s="47">
        <f t="shared" si="2"/>
        <v>4</v>
      </c>
      <c r="R56">
        <f t="shared" si="9"/>
        <v>3.2307692307692308</v>
      </c>
      <c r="S56" s="5">
        <f t="shared" si="1"/>
        <v>1964.5</v>
      </c>
      <c r="T56" s="47">
        <f t="shared" si="3"/>
        <v>23.299999999999955</v>
      </c>
      <c r="U56">
        <f t="shared" si="7"/>
        <v>8.8333333333333339</v>
      </c>
    </row>
    <row r="57" spans="2:21" x14ac:dyDescent="0.25">
      <c r="I57" s="8" t="s">
        <v>537</v>
      </c>
      <c r="J57" s="47">
        <v>4971</v>
      </c>
      <c r="K57" s="47">
        <v>13913</v>
      </c>
      <c r="L57" s="5">
        <v>1946.5</v>
      </c>
      <c r="M57" s="47">
        <v>0</v>
      </c>
      <c r="N57" s="47">
        <v>0</v>
      </c>
      <c r="P57" s="47">
        <f t="shared" si="0"/>
        <v>18884</v>
      </c>
      <c r="Q57" s="47">
        <f t="shared" si="2"/>
        <v>23</v>
      </c>
      <c r="R57">
        <f t="shared" si="9"/>
        <v>4.4615384615384617</v>
      </c>
      <c r="S57" s="5">
        <f t="shared" si="1"/>
        <v>1946.5</v>
      </c>
      <c r="T57" s="47">
        <f t="shared" si="3"/>
        <v>-18</v>
      </c>
      <c r="U57">
        <f t="shared" si="7"/>
        <v>2.7333333333333485</v>
      </c>
    </row>
    <row r="58" spans="2:21" x14ac:dyDescent="0.25">
      <c r="I58" s="8" t="s">
        <v>538</v>
      </c>
      <c r="J58" s="47">
        <v>4978</v>
      </c>
      <c r="K58" s="47">
        <v>13893</v>
      </c>
      <c r="L58" s="5">
        <v>1947.5</v>
      </c>
      <c r="M58" s="47">
        <v>0</v>
      </c>
      <c r="N58" s="47">
        <v>0</v>
      </c>
      <c r="P58" s="47">
        <f t="shared" si="0"/>
        <v>18871</v>
      </c>
      <c r="Q58" s="47">
        <f t="shared" si="2"/>
        <v>-13</v>
      </c>
      <c r="R58">
        <f t="shared" si="9"/>
        <v>4.384615384615385</v>
      </c>
      <c r="S58" s="5">
        <f t="shared" si="1"/>
        <v>1947.5</v>
      </c>
      <c r="T58" s="47">
        <f t="shared" si="3"/>
        <v>1</v>
      </c>
      <c r="U58">
        <f t="shared" si="7"/>
        <v>2.099999999999985</v>
      </c>
    </row>
    <row r="59" spans="2:21" x14ac:dyDescent="0.25">
      <c r="I59" s="8" t="s">
        <v>539</v>
      </c>
      <c r="J59" s="47">
        <v>4982</v>
      </c>
      <c r="K59" s="47">
        <v>13895</v>
      </c>
      <c r="L59" s="5">
        <v>1948.4</v>
      </c>
      <c r="M59" s="47">
        <v>0</v>
      </c>
      <c r="N59" s="47">
        <v>0</v>
      </c>
      <c r="P59" s="47">
        <f t="shared" si="0"/>
        <v>18877</v>
      </c>
      <c r="Q59" s="47">
        <f t="shared" si="2"/>
        <v>6</v>
      </c>
      <c r="R59">
        <f t="shared" si="9"/>
        <v>2.6153846153846154</v>
      </c>
      <c r="S59" s="5">
        <f t="shared" si="1"/>
        <v>1948.4</v>
      </c>
      <c r="T59" s="47">
        <f t="shared" si="3"/>
        <v>0.90000000000009095</v>
      </c>
      <c r="U59">
        <f t="shared" si="7"/>
        <v>-5.3666666666666361</v>
      </c>
    </row>
    <row r="60" spans="2:21" x14ac:dyDescent="0.25">
      <c r="I60" s="8" t="s">
        <v>540</v>
      </c>
      <c r="J60" s="47">
        <v>4985</v>
      </c>
      <c r="K60" s="47">
        <v>13912</v>
      </c>
      <c r="L60" s="5">
        <v>1949.2</v>
      </c>
      <c r="M60" s="47">
        <v>0</v>
      </c>
      <c r="N60" s="47">
        <v>0</v>
      </c>
      <c r="P60" s="47">
        <f t="shared" si="0"/>
        <v>18897</v>
      </c>
      <c r="Q60" s="47">
        <f t="shared" si="2"/>
        <v>20</v>
      </c>
      <c r="R60">
        <f t="shared" si="9"/>
        <v>1.8461538461538463</v>
      </c>
      <c r="S60" s="5">
        <f t="shared" si="1"/>
        <v>1949.2</v>
      </c>
      <c r="T60" s="47">
        <f t="shared" si="3"/>
        <v>0.79999999999995453</v>
      </c>
      <c r="U60">
        <f t="shared" si="7"/>
        <v>0.90000000000001512</v>
      </c>
    </row>
    <row r="61" spans="2:21" x14ac:dyDescent="0.25">
      <c r="I61" s="8" t="s">
        <v>541</v>
      </c>
      <c r="J61" s="47">
        <v>4985</v>
      </c>
      <c r="K61" s="47">
        <v>13921</v>
      </c>
      <c r="L61" s="5">
        <v>1950.6</v>
      </c>
      <c r="M61" s="47">
        <v>0</v>
      </c>
      <c r="N61" s="47">
        <v>0</v>
      </c>
      <c r="P61" s="47">
        <f t="shared" si="0"/>
        <v>18906</v>
      </c>
      <c r="Q61" s="47">
        <f t="shared" si="2"/>
        <v>9</v>
      </c>
      <c r="R61">
        <f t="shared" si="9"/>
        <v>7.7692307692307692</v>
      </c>
      <c r="S61" s="5">
        <f t="shared" si="1"/>
        <v>1950.6</v>
      </c>
      <c r="T61" s="47">
        <f t="shared" si="3"/>
        <v>1.3999999999998636</v>
      </c>
      <c r="U61">
        <f t="shared" si="7"/>
        <v>1.033333333333303</v>
      </c>
    </row>
    <row r="62" spans="2:21" x14ac:dyDescent="0.25">
      <c r="I62" s="8" t="s">
        <v>542</v>
      </c>
      <c r="J62" s="47">
        <v>4993</v>
      </c>
      <c r="K62" s="47">
        <v>13939</v>
      </c>
      <c r="L62" s="5">
        <v>1947.4</v>
      </c>
      <c r="M62" s="47">
        <v>0</v>
      </c>
      <c r="N62" s="47">
        <v>0</v>
      </c>
      <c r="P62" s="47">
        <f t="shared" si="0"/>
        <v>18932</v>
      </c>
      <c r="Q62" s="47">
        <f t="shared" si="2"/>
        <v>26</v>
      </c>
      <c r="R62">
        <f t="shared" si="9"/>
        <v>13.615384615384615</v>
      </c>
      <c r="S62" s="5">
        <f t="shared" si="1"/>
        <v>1947.4</v>
      </c>
      <c r="T62" s="47">
        <f t="shared" si="3"/>
        <v>-3.1999999999998181</v>
      </c>
      <c r="U62">
        <f t="shared" si="7"/>
        <v>-0.33333333333333331</v>
      </c>
    </row>
    <row r="63" spans="2:21" x14ac:dyDescent="0.25">
      <c r="I63" s="8" t="s">
        <v>543</v>
      </c>
      <c r="J63" s="47">
        <v>4998</v>
      </c>
      <c r="K63" s="47">
        <v>13967</v>
      </c>
      <c r="L63" s="5">
        <v>1951.5</v>
      </c>
      <c r="M63" s="47">
        <v>0</v>
      </c>
      <c r="N63" s="47">
        <v>0</v>
      </c>
      <c r="P63" s="47">
        <f t="shared" si="0"/>
        <v>18965</v>
      </c>
      <c r="Q63" s="47">
        <f t="shared" si="2"/>
        <v>33</v>
      </c>
      <c r="R63">
        <f t="shared" si="9"/>
        <v>11.461538461538462</v>
      </c>
      <c r="S63" s="5">
        <f t="shared" si="1"/>
        <v>1951.5</v>
      </c>
      <c r="T63" s="47">
        <f t="shared" si="3"/>
        <v>4.0999999999999091</v>
      </c>
      <c r="U63">
        <f t="shared" si="7"/>
        <v>0.76666666666665151</v>
      </c>
    </row>
    <row r="64" spans="2:21" x14ac:dyDescent="0.25">
      <c r="I64" s="8" t="s">
        <v>544</v>
      </c>
      <c r="J64" s="47">
        <v>4995</v>
      </c>
      <c r="K64" s="47">
        <v>13970</v>
      </c>
      <c r="L64" s="5">
        <v>1951.6</v>
      </c>
      <c r="M64" s="47">
        <v>0</v>
      </c>
      <c r="N64" s="47">
        <v>0</v>
      </c>
      <c r="P64" s="47">
        <f t="shared" si="0"/>
        <v>18965</v>
      </c>
      <c r="Q64" s="47">
        <f t="shared" si="2"/>
        <v>0</v>
      </c>
      <c r="R64">
        <f t="shared" si="9"/>
        <v>12.153846153846153</v>
      </c>
      <c r="S64" s="5">
        <f t="shared" si="1"/>
        <v>1951.6</v>
      </c>
      <c r="T64" s="47">
        <f t="shared" si="3"/>
        <v>9.9999999999909051E-2</v>
      </c>
      <c r="U64">
        <f t="shared" si="7"/>
        <v>0.33333333333333331</v>
      </c>
    </row>
    <row r="65" spans="9:21" x14ac:dyDescent="0.25">
      <c r="I65" s="8" t="s">
        <v>545</v>
      </c>
      <c r="J65" s="47">
        <v>5019</v>
      </c>
      <c r="K65" s="47">
        <v>13989</v>
      </c>
      <c r="L65" s="5">
        <v>1950.3</v>
      </c>
      <c r="M65" s="47">
        <v>0</v>
      </c>
      <c r="N65" s="47">
        <v>0</v>
      </c>
      <c r="P65" s="47">
        <f t="shared" si="0"/>
        <v>19008</v>
      </c>
      <c r="Q65" s="47">
        <f t="shared" si="2"/>
        <v>43</v>
      </c>
      <c r="R65">
        <f t="shared" si="9"/>
        <v>15.538461538461538</v>
      </c>
      <c r="S65" s="5">
        <f t="shared" si="1"/>
        <v>1950.3</v>
      </c>
      <c r="T65" s="47">
        <f t="shared" si="3"/>
        <v>-1.2999999999999545</v>
      </c>
      <c r="U65">
        <f t="shared" si="7"/>
        <v>0.96666666666662115</v>
      </c>
    </row>
    <row r="66" spans="9:21" x14ac:dyDescent="0.25">
      <c r="I66" s="8" t="s">
        <v>546</v>
      </c>
      <c r="J66" s="47">
        <v>5015</v>
      </c>
      <c r="K66" s="47">
        <v>14001</v>
      </c>
      <c r="L66" s="5">
        <v>1953.1</v>
      </c>
      <c r="M66" s="47">
        <v>0</v>
      </c>
      <c r="N66" s="47">
        <v>0</v>
      </c>
      <c r="P66" s="47">
        <f t="shared" si="0"/>
        <v>19016</v>
      </c>
      <c r="Q66" s="47">
        <f t="shared" si="2"/>
        <v>8</v>
      </c>
      <c r="R66">
        <f t="shared" si="9"/>
        <v>16.153846153846153</v>
      </c>
      <c r="S66" s="5">
        <f t="shared" si="1"/>
        <v>1953.1</v>
      </c>
      <c r="T66" s="47">
        <f t="shared" si="3"/>
        <v>2.7999999999999545</v>
      </c>
      <c r="U66">
        <f t="shared" si="7"/>
        <v>0.53333333333330302</v>
      </c>
    </row>
    <row r="67" spans="9:21" x14ac:dyDescent="0.25">
      <c r="I67" s="8" t="s">
        <v>547</v>
      </c>
      <c r="J67" s="47">
        <v>5013</v>
      </c>
      <c r="K67" s="47">
        <v>13994</v>
      </c>
      <c r="L67" s="5">
        <v>1957.9</v>
      </c>
      <c r="M67" s="47">
        <v>0</v>
      </c>
      <c r="N67" s="47">
        <v>0</v>
      </c>
      <c r="P67" s="47">
        <f t="shared" si="0"/>
        <v>19007</v>
      </c>
      <c r="Q67" s="47">
        <f t="shared" si="2"/>
        <v>-9</v>
      </c>
      <c r="R67">
        <f t="shared" si="9"/>
        <v>14.461538461538462</v>
      </c>
      <c r="S67" s="5">
        <f t="shared" si="1"/>
        <v>1957.9</v>
      </c>
      <c r="T67" s="47">
        <f t="shared" si="3"/>
        <v>4.8000000000001819</v>
      </c>
      <c r="U67">
        <f t="shared" si="7"/>
        <v>2.1000000000000605</v>
      </c>
    </row>
    <row r="68" spans="9:21" x14ac:dyDescent="0.25">
      <c r="I68" s="8" t="s">
        <v>548</v>
      </c>
      <c r="J68" s="47">
        <v>5019</v>
      </c>
      <c r="K68" s="47">
        <v>14010</v>
      </c>
      <c r="L68" s="5">
        <v>1955.4</v>
      </c>
      <c r="M68" s="47">
        <v>0</v>
      </c>
      <c r="N68" s="47">
        <v>0</v>
      </c>
      <c r="P68" s="47">
        <f t="shared" si="0"/>
        <v>19029</v>
      </c>
      <c r="Q68" s="47">
        <f t="shared" si="2"/>
        <v>22</v>
      </c>
      <c r="R68">
        <f t="shared" si="9"/>
        <v>13.23076923076923</v>
      </c>
      <c r="S68" s="5">
        <f t="shared" si="1"/>
        <v>1955.4</v>
      </c>
      <c r="T68" s="47">
        <f t="shared" si="3"/>
        <v>-2.5</v>
      </c>
      <c r="U68">
        <f t="shared" si="7"/>
        <v>1.7000000000000455</v>
      </c>
    </row>
    <row r="69" spans="9:21" x14ac:dyDescent="0.25">
      <c r="I69" s="8" t="s">
        <v>549</v>
      </c>
      <c r="J69" s="47">
        <v>5022</v>
      </c>
      <c r="K69" s="47">
        <v>14025</v>
      </c>
      <c r="L69" s="5">
        <v>1957.3</v>
      </c>
      <c r="M69" s="47">
        <v>0</v>
      </c>
      <c r="N69" s="47">
        <v>0</v>
      </c>
      <c r="P69" s="47">
        <f t="shared" si="0"/>
        <v>19047</v>
      </c>
      <c r="Q69" s="47">
        <f t="shared" si="2"/>
        <v>18</v>
      </c>
      <c r="R69">
        <f t="shared" si="9"/>
        <v>14.307692307692308</v>
      </c>
      <c r="S69" s="5">
        <f t="shared" si="1"/>
        <v>1957.3</v>
      </c>
      <c r="T69" s="47">
        <f t="shared" si="3"/>
        <v>1.8999999999998636</v>
      </c>
      <c r="U69">
        <f t="shared" si="7"/>
        <v>1.4000000000000152</v>
      </c>
    </row>
    <row r="70" spans="9:21" x14ac:dyDescent="0.25">
      <c r="I70" s="8" t="s">
        <v>550</v>
      </c>
      <c r="J70" s="47">
        <v>5029</v>
      </c>
      <c r="K70" s="47">
        <v>14001</v>
      </c>
      <c r="L70" s="5">
        <v>1956.3</v>
      </c>
      <c r="M70" s="47">
        <v>0</v>
      </c>
      <c r="N70" s="47">
        <v>0</v>
      </c>
      <c r="P70" s="47">
        <f t="shared" ref="P70:P133" si="11">J70+K70</f>
        <v>19030</v>
      </c>
      <c r="Q70" s="47">
        <f t="shared" si="2"/>
        <v>-17</v>
      </c>
      <c r="R70">
        <f t="shared" si="9"/>
        <v>11.23076923076923</v>
      </c>
      <c r="S70" s="5">
        <f t="shared" ref="S70:S133" si="12">L70-M70</f>
        <v>1956.3</v>
      </c>
      <c r="T70" s="47">
        <f t="shared" si="3"/>
        <v>-1</v>
      </c>
      <c r="U70">
        <f t="shared" si="7"/>
        <v>-0.53333333333337885</v>
      </c>
    </row>
    <row r="71" spans="9:21" x14ac:dyDescent="0.25">
      <c r="I71" s="8" t="s">
        <v>551</v>
      </c>
      <c r="J71" s="47">
        <v>5040</v>
      </c>
      <c r="K71" s="47">
        <v>14089</v>
      </c>
      <c r="L71" s="5">
        <v>1954</v>
      </c>
      <c r="M71" s="47">
        <v>0</v>
      </c>
      <c r="N71" s="47">
        <v>0</v>
      </c>
      <c r="P71" s="47">
        <f t="shared" si="11"/>
        <v>19129</v>
      </c>
      <c r="Q71" s="47">
        <f t="shared" ref="Q71:Q134" si="13">(P71-P70)</f>
        <v>99</v>
      </c>
      <c r="R71">
        <f t="shared" si="9"/>
        <v>19.846153846153847</v>
      </c>
      <c r="S71" s="5">
        <f t="shared" si="12"/>
        <v>1954</v>
      </c>
      <c r="T71" s="47">
        <f t="shared" ref="T71:T134" si="14">(S71-S70)</f>
        <v>-2.2999999999999545</v>
      </c>
      <c r="U71">
        <f t="shared" si="7"/>
        <v>-0.46666666666669698</v>
      </c>
    </row>
    <row r="72" spans="9:21" x14ac:dyDescent="0.25">
      <c r="I72" s="8" t="s">
        <v>552</v>
      </c>
      <c r="J72" s="47">
        <v>5038</v>
      </c>
      <c r="K72" s="47">
        <v>14094</v>
      </c>
      <c r="L72" s="5">
        <v>1955.6</v>
      </c>
      <c r="M72" s="47">
        <v>0</v>
      </c>
      <c r="N72" s="47">
        <v>0</v>
      </c>
      <c r="P72" s="47">
        <f t="shared" si="11"/>
        <v>19132</v>
      </c>
      <c r="Q72" s="47">
        <f t="shared" si="13"/>
        <v>3</v>
      </c>
      <c r="R72">
        <f t="shared" si="9"/>
        <v>19.615384615384617</v>
      </c>
      <c r="S72" s="5">
        <f t="shared" si="12"/>
        <v>1955.6</v>
      </c>
      <c r="T72" s="47">
        <f t="shared" si="14"/>
        <v>1.5999999999999091</v>
      </c>
      <c r="U72">
        <f t="shared" si="7"/>
        <v>-0.56666666666668186</v>
      </c>
    </row>
    <row r="73" spans="9:21" x14ac:dyDescent="0.25">
      <c r="I73" s="8" t="s">
        <v>553</v>
      </c>
      <c r="J73" s="47">
        <v>5040</v>
      </c>
      <c r="K73" s="47">
        <v>14073</v>
      </c>
      <c r="L73" s="5">
        <v>1956.8</v>
      </c>
      <c r="M73" s="47">
        <v>0</v>
      </c>
      <c r="N73" s="47">
        <v>0</v>
      </c>
      <c r="P73" s="47">
        <f t="shared" si="11"/>
        <v>19113</v>
      </c>
      <c r="Q73" s="47">
        <f t="shared" si="13"/>
        <v>-19</v>
      </c>
      <c r="R73">
        <f t="shared" si="9"/>
        <v>16.615384615384617</v>
      </c>
      <c r="S73" s="5">
        <f t="shared" si="12"/>
        <v>1956.8</v>
      </c>
      <c r="T73" s="47">
        <f t="shared" si="14"/>
        <v>1.2000000000000455</v>
      </c>
      <c r="U73">
        <f t="shared" si="7"/>
        <v>0.16666666666666666</v>
      </c>
    </row>
    <row r="74" spans="9:21" x14ac:dyDescent="0.25">
      <c r="I74" s="8" t="s">
        <v>554</v>
      </c>
      <c r="J74" s="47">
        <v>5037</v>
      </c>
      <c r="K74" s="47">
        <v>14057</v>
      </c>
      <c r="L74" s="5">
        <v>1960.6</v>
      </c>
      <c r="M74" s="47">
        <v>0</v>
      </c>
      <c r="N74" s="47">
        <v>0</v>
      </c>
      <c r="P74" s="47">
        <f t="shared" si="11"/>
        <v>19094</v>
      </c>
      <c r="Q74" s="47">
        <f t="shared" si="13"/>
        <v>-19</v>
      </c>
      <c r="R74">
        <f t="shared" si="9"/>
        <v>14.461538461538462</v>
      </c>
      <c r="S74" s="5">
        <f t="shared" si="12"/>
        <v>1960.6</v>
      </c>
      <c r="T74" s="47">
        <f t="shared" si="14"/>
        <v>3.7999999999999545</v>
      </c>
      <c r="U74">
        <f t="shared" ref="U74:U137" si="15">AVERAGE(T72:T74)</f>
        <v>2.1999999999999695</v>
      </c>
    </row>
    <row r="75" spans="9:21" x14ac:dyDescent="0.25">
      <c r="I75" s="8" t="s">
        <v>555</v>
      </c>
      <c r="J75" s="47">
        <v>5045</v>
      </c>
      <c r="K75" s="47">
        <v>14075</v>
      </c>
      <c r="L75" s="5">
        <v>1963.8</v>
      </c>
      <c r="M75" s="47">
        <v>0</v>
      </c>
      <c r="N75" s="47">
        <v>0</v>
      </c>
      <c r="P75" s="47">
        <f t="shared" si="11"/>
        <v>19120</v>
      </c>
      <c r="Q75" s="47">
        <f t="shared" si="13"/>
        <v>26</v>
      </c>
      <c r="R75">
        <f t="shared" si="9"/>
        <v>14.461538461538462</v>
      </c>
      <c r="S75" s="5">
        <f t="shared" si="12"/>
        <v>1963.8</v>
      </c>
      <c r="T75" s="47">
        <f t="shared" si="14"/>
        <v>3.2000000000000455</v>
      </c>
      <c r="U75">
        <f t="shared" si="15"/>
        <v>2.7333333333333485</v>
      </c>
    </row>
    <row r="76" spans="9:21" x14ac:dyDescent="0.25">
      <c r="I76" s="8" t="s">
        <v>556</v>
      </c>
      <c r="J76" s="47">
        <v>5061</v>
      </c>
      <c r="K76" s="47">
        <v>14085</v>
      </c>
      <c r="L76" s="5">
        <v>1957.9</v>
      </c>
      <c r="M76" s="47">
        <v>0</v>
      </c>
      <c r="N76" s="47">
        <v>0</v>
      </c>
      <c r="P76" s="47">
        <f t="shared" si="11"/>
        <v>19146</v>
      </c>
      <c r="Q76" s="47">
        <f t="shared" si="13"/>
        <v>26</v>
      </c>
      <c r="R76">
        <f t="shared" si="9"/>
        <v>13.923076923076923</v>
      </c>
      <c r="S76" s="5">
        <f t="shared" si="12"/>
        <v>1957.9</v>
      </c>
      <c r="T76" s="47">
        <f t="shared" si="14"/>
        <v>-5.8999999999998636</v>
      </c>
      <c r="U76">
        <f t="shared" si="15"/>
        <v>0.36666666666671216</v>
      </c>
    </row>
    <row r="77" spans="9:21" x14ac:dyDescent="0.25">
      <c r="I77" s="8" t="s">
        <v>557</v>
      </c>
      <c r="J77" s="47">
        <v>5033</v>
      </c>
      <c r="K77" s="47">
        <v>14087</v>
      </c>
      <c r="L77" s="5">
        <v>1953.8</v>
      </c>
      <c r="M77" s="47">
        <v>0</v>
      </c>
      <c r="N77" s="47">
        <v>0</v>
      </c>
      <c r="P77" s="47">
        <f t="shared" si="11"/>
        <v>19120</v>
      </c>
      <c r="Q77" s="47">
        <f t="shared" si="13"/>
        <v>-26</v>
      </c>
      <c r="R77">
        <f t="shared" si="9"/>
        <v>11.923076923076923</v>
      </c>
      <c r="S77" s="5">
        <f t="shared" si="12"/>
        <v>1953.8</v>
      </c>
      <c r="T77" s="47">
        <f t="shared" si="14"/>
        <v>-4.1000000000001364</v>
      </c>
      <c r="U77">
        <f t="shared" si="15"/>
        <v>-2.2666666666666515</v>
      </c>
    </row>
    <row r="78" spans="9:21" x14ac:dyDescent="0.25">
      <c r="I78" s="8" t="s">
        <v>558</v>
      </c>
      <c r="J78" s="47">
        <v>5049</v>
      </c>
      <c r="K78" s="47">
        <v>14096</v>
      </c>
      <c r="L78" s="5">
        <v>1958.9</v>
      </c>
      <c r="M78" s="47">
        <v>0</v>
      </c>
      <c r="N78" s="47">
        <v>0</v>
      </c>
      <c r="P78" s="47">
        <f t="shared" si="11"/>
        <v>19145</v>
      </c>
      <c r="Q78" s="47">
        <f t="shared" si="13"/>
        <v>25</v>
      </c>
      <c r="R78">
        <f t="shared" si="9"/>
        <v>10.538461538461538</v>
      </c>
      <c r="S78" s="5">
        <f t="shared" si="12"/>
        <v>1958.9</v>
      </c>
      <c r="T78" s="47">
        <f t="shared" si="14"/>
        <v>5.1000000000001364</v>
      </c>
      <c r="U78">
        <f t="shared" si="15"/>
        <v>-1.6333333333332878</v>
      </c>
    </row>
    <row r="79" spans="9:21" x14ac:dyDescent="0.25">
      <c r="I79" s="8" t="s">
        <v>559</v>
      </c>
      <c r="J79" s="47">
        <v>5059</v>
      </c>
      <c r="K79" s="47">
        <v>14111</v>
      </c>
      <c r="L79" s="5">
        <v>1960.4</v>
      </c>
      <c r="M79" s="47">
        <v>0</v>
      </c>
      <c r="N79" s="47">
        <v>0</v>
      </c>
      <c r="P79" s="47">
        <f t="shared" si="11"/>
        <v>19170</v>
      </c>
      <c r="Q79" s="47">
        <f t="shared" si="13"/>
        <v>25</v>
      </c>
      <c r="R79">
        <f t="shared" si="9"/>
        <v>11.846153846153847</v>
      </c>
      <c r="S79" s="5">
        <f t="shared" si="12"/>
        <v>1960.4</v>
      </c>
      <c r="T79" s="47">
        <f t="shared" si="14"/>
        <v>1.5</v>
      </c>
      <c r="U79">
        <f t="shared" si="15"/>
        <v>0.83333333333333337</v>
      </c>
    </row>
    <row r="80" spans="9:21" x14ac:dyDescent="0.25">
      <c r="I80" s="8" t="s">
        <v>560</v>
      </c>
      <c r="J80" s="47">
        <v>5064</v>
      </c>
      <c r="K80" s="47">
        <v>14122</v>
      </c>
      <c r="L80" s="5">
        <v>1962.1</v>
      </c>
      <c r="M80" s="47">
        <v>0</v>
      </c>
      <c r="N80" s="47">
        <v>0</v>
      </c>
      <c r="P80" s="47">
        <f t="shared" si="11"/>
        <v>19186</v>
      </c>
      <c r="Q80" s="47">
        <f t="shared" si="13"/>
        <v>16</v>
      </c>
      <c r="R80">
        <f t="shared" si="9"/>
        <v>13.76923076923077</v>
      </c>
      <c r="S80" s="5">
        <f t="shared" si="12"/>
        <v>1962.1</v>
      </c>
      <c r="T80" s="47">
        <f t="shared" si="14"/>
        <v>1.6999999999998181</v>
      </c>
      <c r="U80">
        <f t="shared" si="15"/>
        <v>2.7666666666666515</v>
      </c>
    </row>
    <row r="81" spans="9:21" x14ac:dyDescent="0.25">
      <c r="I81" s="8" t="s">
        <v>561</v>
      </c>
      <c r="J81" s="47">
        <v>5072</v>
      </c>
      <c r="K81" s="47">
        <v>14120</v>
      </c>
      <c r="L81" s="5">
        <v>1963.3</v>
      </c>
      <c r="M81" s="47">
        <v>0</v>
      </c>
      <c r="N81" s="47">
        <v>0</v>
      </c>
      <c r="P81" s="47">
        <f t="shared" si="11"/>
        <v>19192</v>
      </c>
      <c r="Q81" s="47">
        <f t="shared" si="13"/>
        <v>6</v>
      </c>
      <c r="R81">
        <f t="shared" si="9"/>
        <v>12.538461538461538</v>
      </c>
      <c r="S81" s="5">
        <f t="shared" si="12"/>
        <v>1963.3</v>
      </c>
      <c r="T81" s="47">
        <f t="shared" si="14"/>
        <v>1.2000000000000455</v>
      </c>
      <c r="U81">
        <f t="shared" si="15"/>
        <v>1.4666666666666213</v>
      </c>
    </row>
    <row r="82" spans="9:21" x14ac:dyDescent="0.25">
      <c r="I82" s="8" t="s">
        <v>562</v>
      </c>
      <c r="J82" s="47">
        <v>5069</v>
      </c>
      <c r="K82" s="47">
        <v>14117</v>
      </c>
      <c r="L82" s="5">
        <v>1964.3</v>
      </c>
      <c r="M82" s="47">
        <v>0</v>
      </c>
      <c r="N82" s="47">
        <v>0</v>
      </c>
      <c r="P82" s="47">
        <f t="shared" si="11"/>
        <v>19186</v>
      </c>
      <c r="Q82" s="47">
        <f t="shared" si="13"/>
        <v>-6</v>
      </c>
      <c r="R82">
        <f t="shared" ref="R82:R145" si="16">AVERAGE(Q70:Q82)</f>
        <v>10.692307692307692</v>
      </c>
      <c r="S82" s="5">
        <f t="shared" si="12"/>
        <v>1964.3</v>
      </c>
      <c r="T82" s="47">
        <f t="shared" si="14"/>
        <v>1</v>
      </c>
      <c r="U82">
        <f t="shared" si="15"/>
        <v>1.2999999999999545</v>
      </c>
    </row>
    <row r="83" spans="9:21" x14ac:dyDescent="0.25">
      <c r="I83" s="8" t="s">
        <v>563</v>
      </c>
      <c r="J83" s="47">
        <v>5075</v>
      </c>
      <c r="K83" s="47">
        <v>14158</v>
      </c>
      <c r="L83" s="5">
        <v>1965.9</v>
      </c>
      <c r="M83" s="47">
        <v>0</v>
      </c>
      <c r="N83" s="47">
        <v>0</v>
      </c>
      <c r="P83" s="47">
        <f t="shared" si="11"/>
        <v>19233</v>
      </c>
      <c r="Q83" s="47">
        <f t="shared" si="13"/>
        <v>47</v>
      </c>
      <c r="R83">
        <f t="shared" si="16"/>
        <v>15.615384615384615</v>
      </c>
      <c r="S83" s="5">
        <f t="shared" si="12"/>
        <v>1965.9</v>
      </c>
      <c r="T83" s="47">
        <f t="shared" si="14"/>
        <v>1.6000000000001364</v>
      </c>
      <c r="U83">
        <f t="shared" si="15"/>
        <v>1.2666666666667272</v>
      </c>
    </row>
    <row r="84" spans="9:21" x14ac:dyDescent="0.25">
      <c r="I84" s="8" t="s">
        <v>564</v>
      </c>
      <c r="J84" s="47">
        <v>5084</v>
      </c>
      <c r="K84" s="47">
        <v>14194</v>
      </c>
      <c r="L84" s="5">
        <v>1963.8</v>
      </c>
      <c r="M84" s="47">
        <v>0</v>
      </c>
      <c r="N84" s="47">
        <v>0</v>
      </c>
      <c r="P84" s="47">
        <f t="shared" si="11"/>
        <v>19278</v>
      </c>
      <c r="Q84" s="47">
        <f t="shared" si="13"/>
        <v>45</v>
      </c>
      <c r="R84">
        <f t="shared" si="16"/>
        <v>11.461538461538462</v>
      </c>
      <c r="S84" s="5">
        <f t="shared" si="12"/>
        <v>1963.8</v>
      </c>
      <c r="T84" s="47">
        <f t="shared" si="14"/>
        <v>-2.1000000000001364</v>
      </c>
      <c r="U84">
        <f t="shared" si="15"/>
        <v>0.16666666666666666</v>
      </c>
    </row>
    <row r="85" spans="9:21" x14ac:dyDescent="0.25">
      <c r="I85" s="8" t="s">
        <v>565</v>
      </c>
      <c r="J85" s="47">
        <v>5099</v>
      </c>
      <c r="K85" s="47">
        <v>14251</v>
      </c>
      <c r="L85" s="5">
        <v>1963.3</v>
      </c>
      <c r="M85" s="47">
        <v>0</v>
      </c>
      <c r="N85" s="47">
        <v>0</v>
      </c>
      <c r="P85" s="47">
        <f t="shared" si="11"/>
        <v>19350</v>
      </c>
      <c r="Q85" s="47">
        <f t="shared" si="13"/>
        <v>72</v>
      </c>
      <c r="R85">
        <f t="shared" si="16"/>
        <v>16.76923076923077</v>
      </c>
      <c r="S85" s="5">
        <f t="shared" si="12"/>
        <v>1963.3</v>
      </c>
      <c r="T85" s="47">
        <f t="shared" si="14"/>
        <v>-0.5</v>
      </c>
      <c r="U85">
        <f t="shared" si="15"/>
        <v>-0.33333333333333331</v>
      </c>
    </row>
    <row r="86" spans="9:21" x14ac:dyDescent="0.25">
      <c r="I86" s="8" t="s">
        <v>566</v>
      </c>
      <c r="J86" s="47">
        <v>5097</v>
      </c>
      <c r="K86" s="47">
        <v>14240</v>
      </c>
      <c r="L86" s="5">
        <v>1963.1</v>
      </c>
      <c r="M86" s="47">
        <v>0</v>
      </c>
      <c r="N86" s="47">
        <v>0</v>
      </c>
      <c r="P86" s="47">
        <f t="shared" si="11"/>
        <v>19337</v>
      </c>
      <c r="Q86" s="47">
        <f t="shared" si="13"/>
        <v>-13</v>
      </c>
      <c r="R86">
        <f t="shared" si="16"/>
        <v>17.23076923076923</v>
      </c>
      <c r="S86" s="5">
        <f t="shared" si="12"/>
        <v>1963.1</v>
      </c>
      <c r="T86" s="47">
        <f t="shared" si="14"/>
        <v>-0.20000000000004547</v>
      </c>
      <c r="U86">
        <f t="shared" si="15"/>
        <v>-0.93333333333339397</v>
      </c>
    </row>
    <row r="87" spans="9:21" x14ac:dyDescent="0.25">
      <c r="I87" s="8" t="s">
        <v>567</v>
      </c>
      <c r="J87" s="47">
        <v>5100</v>
      </c>
      <c r="K87" s="47">
        <v>14254</v>
      </c>
      <c r="L87" s="5">
        <v>1961.8</v>
      </c>
      <c r="M87" s="47">
        <v>0</v>
      </c>
      <c r="N87" s="47">
        <v>0</v>
      </c>
      <c r="P87" s="47">
        <f t="shared" si="11"/>
        <v>19354</v>
      </c>
      <c r="Q87" s="47">
        <f t="shared" si="13"/>
        <v>17</v>
      </c>
      <c r="R87">
        <f t="shared" si="16"/>
        <v>20</v>
      </c>
      <c r="S87" s="5">
        <f t="shared" si="12"/>
        <v>1961.8</v>
      </c>
      <c r="T87" s="47">
        <f t="shared" si="14"/>
        <v>-1.2999999999999545</v>
      </c>
      <c r="U87">
        <f t="shared" si="15"/>
        <v>-0.66666666666666663</v>
      </c>
    </row>
    <row r="88" spans="9:21" x14ac:dyDescent="0.25">
      <c r="I88" s="8" t="s">
        <v>568</v>
      </c>
      <c r="J88" s="47">
        <v>5098</v>
      </c>
      <c r="K88" s="47">
        <v>14260</v>
      </c>
      <c r="L88" s="5">
        <v>1962.2</v>
      </c>
      <c r="M88" s="47">
        <v>0</v>
      </c>
      <c r="N88" s="47">
        <v>0</v>
      </c>
      <c r="P88" s="47">
        <f t="shared" si="11"/>
        <v>19358</v>
      </c>
      <c r="Q88" s="47">
        <f t="shared" si="13"/>
        <v>4</v>
      </c>
      <c r="R88">
        <f t="shared" si="16"/>
        <v>18.307692307692307</v>
      </c>
      <c r="S88" s="5">
        <f t="shared" si="12"/>
        <v>1962.2</v>
      </c>
      <c r="T88" s="47">
        <f t="shared" si="14"/>
        <v>0.40000000000009095</v>
      </c>
      <c r="U88">
        <f t="shared" si="15"/>
        <v>-0.36666666666663633</v>
      </c>
    </row>
    <row r="89" spans="9:21" x14ac:dyDescent="0.25">
      <c r="I89" s="8" t="s">
        <v>569</v>
      </c>
      <c r="J89" s="47">
        <v>5087</v>
      </c>
      <c r="K89" s="47">
        <v>14277</v>
      </c>
      <c r="L89" s="5">
        <v>1964</v>
      </c>
      <c r="M89" s="47">
        <v>0</v>
      </c>
      <c r="N89" s="47">
        <v>0</v>
      </c>
      <c r="P89" s="47">
        <f t="shared" si="11"/>
        <v>19364</v>
      </c>
      <c r="Q89" s="47">
        <f t="shared" si="13"/>
        <v>6</v>
      </c>
      <c r="R89">
        <f t="shared" si="16"/>
        <v>16.76923076923077</v>
      </c>
      <c r="S89" s="5">
        <f t="shared" si="12"/>
        <v>1964</v>
      </c>
      <c r="T89" s="47">
        <f t="shared" si="14"/>
        <v>1.7999999999999545</v>
      </c>
      <c r="U89">
        <f t="shared" si="15"/>
        <v>0.3000000000000303</v>
      </c>
    </row>
    <row r="90" spans="9:21" x14ac:dyDescent="0.25">
      <c r="I90" s="8" t="s">
        <v>570</v>
      </c>
      <c r="J90" s="47">
        <v>5114</v>
      </c>
      <c r="K90" s="47">
        <v>14285</v>
      </c>
      <c r="L90" s="5">
        <v>1964.4</v>
      </c>
      <c r="M90" s="47">
        <v>0</v>
      </c>
      <c r="N90" s="47">
        <v>0</v>
      </c>
      <c r="P90" s="47">
        <f t="shared" si="11"/>
        <v>19399</v>
      </c>
      <c r="Q90" s="47">
        <f t="shared" si="13"/>
        <v>35</v>
      </c>
      <c r="R90">
        <f t="shared" si="16"/>
        <v>21.46153846153846</v>
      </c>
      <c r="S90" s="5">
        <f t="shared" si="12"/>
        <v>1964.4</v>
      </c>
      <c r="T90" s="47">
        <f t="shared" si="14"/>
        <v>0.40000000000009095</v>
      </c>
      <c r="U90">
        <f t="shared" si="15"/>
        <v>0.8666666666667121</v>
      </c>
    </row>
    <row r="91" spans="9:21" x14ac:dyDescent="0.25">
      <c r="I91" s="8" t="s">
        <v>571</v>
      </c>
      <c r="J91" s="47">
        <v>5118</v>
      </c>
      <c r="K91" s="47">
        <v>14300</v>
      </c>
      <c r="L91" s="5">
        <v>1965.1</v>
      </c>
      <c r="M91" s="47">
        <v>0</v>
      </c>
      <c r="N91" s="47">
        <v>0</v>
      </c>
      <c r="P91" s="47">
        <f t="shared" si="11"/>
        <v>19418</v>
      </c>
      <c r="Q91" s="47">
        <f t="shared" si="13"/>
        <v>19</v>
      </c>
      <c r="R91">
        <f t="shared" si="16"/>
        <v>21</v>
      </c>
      <c r="S91" s="5">
        <f t="shared" si="12"/>
        <v>1965.1</v>
      </c>
      <c r="T91" s="47">
        <f t="shared" si="14"/>
        <v>0.6999999999998181</v>
      </c>
      <c r="U91">
        <f t="shared" si="15"/>
        <v>0.96666666666662115</v>
      </c>
    </row>
    <row r="92" spans="9:21" x14ac:dyDescent="0.25">
      <c r="I92" s="8" t="s">
        <v>572</v>
      </c>
      <c r="J92" s="47">
        <v>5121</v>
      </c>
      <c r="K92" s="47">
        <v>14322</v>
      </c>
      <c r="L92" s="5">
        <v>1965.3</v>
      </c>
      <c r="M92" s="47">
        <v>0</v>
      </c>
      <c r="N92" s="47">
        <v>0</v>
      </c>
      <c r="P92" s="47">
        <f t="shared" si="11"/>
        <v>19443</v>
      </c>
      <c r="Q92" s="47">
        <f t="shared" si="13"/>
        <v>25</v>
      </c>
      <c r="R92">
        <f t="shared" si="16"/>
        <v>21</v>
      </c>
      <c r="S92" s="5">
        <f t="shared" si="12"/>
        <v>1965.3</v>
      </c>
      <c r="T92" s="47">
        <f t="shared" si="14"/>
        <v>0.20000000000004547</v>
      </c>
      <c r="U92">
        <f t="shared" si="15"/>
        <v>0.43333333333331819</v>
      </c>
    </row>
    <row r="93" spans="9:21" x14ac:dyDescent="0.25">
      <c r="I93" s="8" t="s">
        <v>573</v>
      </c>
      <c r="J93" s="47">
        <v>5121</v>
      </c>
      <c r="K93" s="47">
        <v>14339</v>
      </c>
      <c r="L93" s="5">
        <v>1962.9</v>
      </c>
      <c r="M93" s="47">
        <v>0</v>
      </c>
      <c r="N93" s="47">
        <v>0</v>
      </c>
      <c r="P93" s="47">
        <f t="shared" si="11"/>
        <v>19460</v>
      </c>
      <c r="Q93" s="47">
        <f t="shared" si="13"/>
        <v>17</v>
      </c>
      <c r="R93">
        <f t="shared" si="16"/>
        <v>21.076923076923077</v>
      </c>
      <c r="S93" s="5">
        <f t="shared" si="12"/>
        <v>1962.9</v>
      </c>
      <c r="T93" s="47">
        <f t="shared" si="14"/>
        <v>-2.3999999999998636</v>
      </c>
      <c r="U93">
        <f t="shared" si="15"/>
        <v>-0.5</v>
      </c>
    </row>
    <row r="94" spans="9:21" x14ac:dyDescent="0.25">
      <c r="I94" s="8" t="s">
        <v>574</v>
      </c>
      <c r="J94" s="47">
        <v>5131</v>
      </c>
      <c r="K94" s="47">
        <v>14347</v>
      </c>
      <c r="L94" s="5">
        <v>1960</v>
      </c>
      <c r="M94" s="47">
        <v>0</v>
      </c>
      <c r="N94" s="47">
        <v>0</v>
      </c>
      <c r="P94" s="47">
        <f t="shared" si="11"/>
        <v>19478</v>
      </c>
      <c r="Q94" s="47">
        <f t="shared" si="13"/>
        <v>18</v>
      </c>
      <c r="R94">
        <f t="shared" si="16"/>
        <v>22</v>
      </c>
      <c r="S94" s="5">
        <f t="shared" si="12"/>
        <v>1960</v>
      </c>
      <c r="T94" s="47">
        <f t="shared" si="14"/>
        <v>-2.9000000000000909</v>
      </c>
      <c r="U94">
        <f t="shared" si="15"/>
        <v>-1.6999999999999698</v>
      </c>
    </row>
    <row r="95" spans="9:21" x14ac:dyDescent="0.25">
      <c r="I95" s="8" t="s">
        <v>575</v>
      </c>
      <c r="J95" s="47">
        <v>5119</v>
      </c>
      <c r="K95" s="47">
        <v>14325</v>
      </c>
      <c r="L95" s="5">
        <v>1964.5</v>
      </c>
      <c r="M95" s="47">
        <v>0</v>
      </c>
      <c r="N95" s="47">
        <v>0</v>
      </c>
      <c r="P95" s="47">
        <f t="shared" si="11"/>
        <v>19444</v>
      </c>
      <c r="Q95" s="47">
        <f t="shared" si="13"/>
        <v>-34</v>
      </c>
      <c r="R95">
        <f t="shared" si="16"/>
        <v>19.846153846153847</v>
      </c>
      <c r="S95" s="5">
        <f t="shared" si="12"/>
        <v>1964.5</v>
      </c>
      <c r="T95" s="47">
        <f t="shared" si="14"/>
        <v>4.5</v>
      </c>
      <c r="U95">
        <f t="shared" si="15"/>
        <v>-0.26666666666665151</v>
      </c>
    </row>
    <row r="96" spans="9:21" x14ac:dyDescent="0.25">
      <c r="I96" s="8" t="s">
        <v>576</v>
      </c>
      <c r="J96" s="47">
        <v>5110</v>
      </c>
      <c r="K96" s="47">
        <v>14378</v>
      </c>
      <c r="L96" s="5">
        <v>1966.8</v>
      </c>
      <c r="M96" s="47">
        <v>0</v>
      </c>
      <c r="N96" s="47">
        <v>0</v>
      </c>
      <c r="P96" s="47">
        <f t="shared" si="11"/>
        <v>19488</v>
      </c>
      <c r="Q96" s="47">
        <f t="shared" si="13"/>
        <v>44</v>
      </c>
      <c r="R96">
        <f t="shared" si="16"/>
        <v>19.615384615384617</v>
      </c>
      <c r="S96" s="5">
        <f t="shared" si="12"/>
        <v>1966.8</v>
      </c>
      <c r="T96" s="47">
        <f t="shared" si="14"/>
        <v>2.2999999999999545</v>
      </c>
      <c r="U96">
        <f t="shared" si="15"/>
        <v>1.2999999999999545</v>
      </c>
    </row>
    <row r="97" spans="1:21" x14ac:dyDescent="0.25">
      <c r="I97" s="8" t="s">
        <v>577</v>
      </c>
      <c r="J97" s="47">
        <v>5137</v>
      </c>
      <c r="K97" s="47">
        <v>14405</v>
      </c>
      <c r="L97" s="5">
        <v>1966</v>
      </c>
      <c r="M97" s="47">
        <v>0</v>
      </c>
      <c r="N97" s="47">
        <v>0</v>
      </c>
      <c r="P97" s="47">
        <f t="shared" si="11"/>
        <v>19542</v>
      </c>
      <c r="Q97" s="47">
        <f t="shared" si="13"/>
        <v>54</v>
      </c>
      <c r="R97">
        <f t="shared" si="16"/>
        <v>20.307692307692307</v>
      </c>
      <c r="S97" s="5">
        <f t="shared" si="12"/>
        <v>1966</v>
      </c>
      <c r="T97" s="47">
        <f t="shared" si="14"/>
        <v>-0.79999999999995453</v>
      </c>
      <c r="U97">
        <f t="shared" si="15"/>
        <v>2</v>
      </c>
    </row>
    <row r="98" spans="1:21" x14ac:dyDescent="0.25">
      <c r="I98" s="8" t="s">
        <v>578</v>
      </c>
      <c r="J98" s="47">
        <v>5132</v>
      </c>
      <c r="K98" s="47">
        <v>14431</v>
      </c>
      <c r="L98" s="5">
        <v>1965.7</v>
      </c>
      <c r="M98" s="47">
        <v>0</v>
      </c>
      <c r="N98" s="47">
        <v>0</v>
      </c>
      <c r="P98" s="47">
        <f t="shared" si="11"/>
        <v>19563</v>
      </c>
      <c r="Q98" s="47">
        <f t="shared" si="13"/>
        <v>21</v>
      </c>
      <c r="R98">
        <f t="shared" si="16"/>
        <v>16.384615384615383</v>
      </c>
      <c r="S98" s="5">
        <f t="shared" si="12"/>
        <v>1965.7</v>
      </c>
      <c r="T98" s="47">
        <f t="shared" si="14"/>
        <v>-0.29999999999995453</v>
      </c>
      <c r="U98">
        <f t="shared" si="15"/>
        <v>0.40000000000001518</v>
      </c>
    </row>
    <row r="99" spans="1:21" x14ac:dyDescent="0.25">
      <c r="I99" s="8" t="s">
        <v>579</v>
      </c>
      <c r="J99" s="47">
        <v>5137</v>
      </c>
      <c r="K99" s="47">
        <v>14453</v>
      </c>
      <c r="L99" s="5">
        <v>1969.8</v>
      </c>
      <c r="M99" s="47">
        <v>0</v>
      </c>
      <c r="N99" s="47">
        <v>0</v>
      </c>
      <c r="P99" s="47">
        <f t="shared" si="11"/>
        <v>19590</v>
      </c>
      <c r="Q99" s="47">
        <f t="shared" si="13"/>
        <v>27</v>
      </c>
      <c r="R99">
        <f t="shared" si="16"/>
        <v>19.46153846153846</v>
      </c>
      <c r="S99" s="5">
        <f t="shared" si="12"/>
        <v>1969.8</v>
      </c>
      <c r="T99" s="47">
        <f t="shared" si="14"/>
        <v>4.0999999999999091</v>
      </c>
      <c r="U99">
        <f t="shared" si="15"/>
        <v>1</v>
      </c>
    </row>
    <row r="100" spans="1:21" x14ac:dyDescent="0.25">
      <c r="I100" s="8" t="s">
        <v>580</v>
      </c>
      <c r="J100" s="47">
        <v>5139</v>
      </c>
      <c r="K100" s="47">
        <v>14481</v>
      </c>
      <c r="L100" s="5">
        <v>1974.4</v>
      </c>
      <c r="M100" s="47">
        <v>0</v>
      </c>
      <c r="N100" s="47">
        <v>0</v>
      </c>
      <c r="P100" s="47">
        <f t="shared" si="11"/>
        <v>19620</v>
      </c>
      <c r="Q100" s="47">
        <f t="shared" si="13"/>
        <v>30</v>
      </c>
      <c r="R100">
        <f t="shared" si="16"/>
        <v>20.46153846153846</v>
      </c>
      <c r="S100" s="5">
        <f t="shared" si="12"/>
        <v>1974.4</v>
      </c>
      <c r="T100" s="47">
        <f t="shared" si="14"/>
        <v>4.6000000000001364</v>
      </c>
      <c r="U100">
        <f t="shared" si="15"/>
        <v>2.8000000000000305</v>
      </c>
    </row>
    <row r="101" spans="1:21" x14ac:dyDescent="0.25">
      <c r="I101" s="8" t="s">
        <v>581</v>
      </c>
      <c r="J101" s="47">
        <v>5148</v>
      </c>
      <c r="K101" s="47">
        <v>14502</v>
      </c>
      <c r="L101" s="5">
        <v>1981</v>
      </c>
      <c r="M101" s="47">
        <v>0</v>
      </c>
      <c r="N101" s="47">
        <v>1</v>
      </c>
      <c r="P101" s="47">
        <f t="shared" si="11"/>
        <v>19650</v>
      </c>
      <c r="Q101" s="47">
        <f t="shared" si="13"/>
        <v>30</v>
      </c>
      <c r="R101">
        <f t="shared" si="16"/>
        <v>22.46153846153846</v>
      </c>
      <c r="S101" s="5">
        <f t="shared" si="12"/>
        <v>1981</v>
      </c>
      <c r="T101" s="47">
        <f t="shared" si="14"/>
        <v>6.5999999999999091</v>
      </c>
      <c r="U101">
        <f t="shared" si="15"/>
        <v>5.0999999999999845</v>
      </c>
    </row>
    <row r="102" spans="1:21" x14ac:dyDescent="0.25">
      <c r="I102" s="8" t="s">
        <v>582</v>
      </c>
      <c r="J102" s="47">
        <v>5145</v>
      </c>
      <c r="K102" s="47">
        <v>14525</v>
      </c>
      <c r="L102" s="5">
        <v>1986.9</v>
      </c>
      <c r="M102" s="47">
        <v>0</v>
      </c>
      <c r="N102" s="47">
        <v>1</v>
      </c>
      <c r="P102" s="47">
        <f t="shared" si="11"/>
        <v>19670</v>
      </c>
      <c r="Q102" s="47">
        <f t="shared" si="13"/>
        <v>20</v>
      </c>
      <c r="R102">
        <f t="shared" si="16"/>
        <v>23.53846153846154</v>
      </c>
      <c r="S102" s="5">
        <f t="shared" si="12"/>
        <v>1986.9</v>
      </c>
      <c r="T102" s="47">
        <f t="shared" si="14"/>
        <v>5.9000000000000909</v>
      </c>
      <c r="U102">
        <f t="shared" si="15"/>
        <v>5.7000000000000455</v>
      </c>
    </row>
    <row r="103" spans="1:21" x14ac:dyDescent="0.25">
      <c r="I103" s="8" t="s">
        <v>583</v>
      </c>
      <c r="J103" s="47">
        <v>5153</v>
      </c>
      <c r="K103" s="47">
        <v>14538</v>
      </c>
      <c r="L103" s="5">
        <v>1991.4</v>
      </c>
      <c r="M103" s="47">
        <v>0</v>
      </c>
      <c r="N103" s="47">
        <v>1</v>
      </c>
      <c r="P103" s="47">
        <f t="shared" si="11"/>
        <v>19691</v>
      </c>
      <c r="Q103" s="47">
        <f t="shared" si="13"/>
        <v>21</v>
      </c>
      <c r="R103">
        <f t="shared" si="16"/>
        <v>22.46153846153846</v>
      </c>
      <c r="S103" s="5">
        <f t="shared" si="12"/>
        <v>1991.4</v>
      </c>
      <c r="T103" s="47">
        <f t="shared" si="14"/>
        <v>4.5</v>
      </c>
      <c r="U103">
        <f t="shared" si="15"/>
        <v>5.666666666666667</v>
      </c>
    </row>
    <row r="104" spans="1:21" x14ac:dyDescent="0.25">
      <c r="A104" t="e">
        <f>(#REF!/#REF!)-1</f>
        <v>#REF!</v>
      </c>
      <c r="I104" s="8" t="s">
        <v>584</v>
      </c>
      <c r="J104" s="47">
        <v>5157</v>
      </c>
      <c r="K104" s="47">
        <v>14538</v>
      </c>
      <c r="L104" s="5">
        <v>1997.1</v>
      </c>
      <c r="M104" s="47">
        <v>0</v>
      </c>
      <c r="N104" s="47">
        <v>1</v>
      </c>
      <c r="P104" s="47">
        <f t="shared" si="11"/>
        <v>19695</v>
      </c>
      <c r="Q104" s="47">
        <f t="shared" si="13"/>
        <v>4</v>
      </c>
      <c r="R104">
        <f t="shared" si="16"/>
        <v>21.307692307692307</v>
      </c>
      <c r="S104" s="5">
        <f t="shared" si="12"/>
        <v>1997.1</v>
      </c>
      <c r="T104" s="47">
        <f t="shared" si="14"/>
        <v>5.6999999999998181</v>
      </c>
      <c r="U104">
        <f t="shared" si="15"/>
        <v>5.3666666666666361</v>
      </c>
    </row>
    <row r="105" spans="1:21" x14ac:dyDescent="0.25">
      <c r="A105" t="e">
        <f>(#REF!/#REF!)-1</f>
        <v>#REF!</v>
      </c>
      <c r="I105" s="8" t="s">
        <v>585</v>
      </c>
      <c r="J105" s="47">
        <v>5162</v>
      </c>
      <c r="K105" s="47">
        <v>14564</v>
      </c>
      <c r="L105" s="5">
        <v>2002.8</v>
      </c>
      <c r="M105" s="47">
        <v>0</v>
      </c>
      <c r="N105" s="47">
        <v>1</v>
      </c>
      <c r="P105" s="47">
        <f t="shared" si="11"/>
        <v>19726</v>
      </c>
      <c r="Q105" s="47">
        <f t="shared" si="13"/>
        <v>31</v>
      </c>
      <c r="R105">
        <f t="shared" si="16"/>
        <v>21.76923076923077</v>
      </c>
      <c r="S105" s="5">
        <f t="shared" si="12"/>
        <v>2002.8</v>
      </c>
      <c r="T105" s="47">
        <f t="shared" si="14"/>
        <v>5.7000000000000455</v>
      </c>
      <c r="U105">
        <f t="shared" si="15"/>
        <v>5.2999999999999545</v>
      </c>
    </row>
    <row r="106" spans="1:21" x14ac:dyDescent="0.25">
      <c r="A106" t="e">
        <f>(#REF!/#REF!)-1</f>
        <v>#REF!</v>
      </c>
      <c r="I106" s="8" t="s">
        <v>586</v>
      </c>
      <c r="J106" s="47">
        <v>5179</v>
      </c>
      <c r="K106" s="47">
        <v>14579</v>
      </c>
      <c r="L106" s="5">
        <v>2007.7</v>
      </c>
      <c r="M106" s="47">
        <v>0</v>
      </c>
      <c r="N106" s="47">
        <v>1</v>
      </c>
      <c r="P106" s="47">
        <f t="shared" si="11"/>
        <v>19758</v>
      </c>
      <c r="Q106" s="47">
        <f t="shared" si="13"/>
        <v>32</v>
      </c>
      <c r="R106">
        <f t="shared" si="16"/>
        <v>22.923076923076923</v>
      </c>
      <c r="S106" s="5">
        <f t="shared" si="12"/>
        <v>2007.7</v>
      </c>
      <c r="T106" s="47">
        <f t="shared" si="14"/>
        <v>4.9000000000000909</v>
      </c>
      <c r="U106">
        <f t="shared" si="15"/>
        <v>5.4333333333333185</v>
      </c>
    </row>
    <row r="107" spans="1:21" x14ac:dyDescent="0.25">
      <c r="A107" t="e">
        <f>(#REF!/#REF!)-1</f>
        <v>#REF!</v>
      </c>
      <c r="I107" s="8" t="s">
        <v>587</v>
      </c>
      <c r="J107" s="47">
        <v>5191</v>
      </c>
      <c r="K107" s="47">
        <v>14610</v>
      </c>
      <c r="L107" s="5">
        <v>2016.7</v>
      </c>
      <c r="M107" s="47">
        <v>0</v>
      </c>
      <c r="N107" s="47">
        <v>1</v>
      </c>
      <c r="P107" s="47">
        <f t="shared" si="11"/>
        <v>19801</v>
      </c>
      <c r="Q107" s="47">
        <f t="shared" si="13"/>
        <v>43</v>
      </c>
      <c r="R107">
        <f t="shared" si="16"/>
        <v>24.846153846153847</v>
      </c>
      <c r="S107" s="5">
        <f t="shared" si="12"/>
        <v>2016.7</v>
      </c>
      <c r="T107" s="47">
        <f t="shared" si="14"/>
        <v>9</v>
      </c>
      <c r="U107">
        <f t="shared" si="15"/>
        <v>6.5333333333333785</v>
      </c>
    </row>
    <row r="108" spans="1:21" x14ac:dyDescent="0.25">
      <c r="A108" t="e">
        <f>(#REF!/#REF!)-1</f>
        <v>#REF!</v>
      </c>
      <c r="I108" s="8" t="s">
        <v>588</v>
      </c>
      <c r="J108" s="47">
        <v>5214</v>
      </c>
      <c r="K108" s="47">
        <v>14587</v>
      </c>
      <c r="L108" s="5">
        <v>2023.3</v>
      </c>
      <c r="M108" s="47">
        <v>0</v>
      </c>
      <c r="N108" s="47">
        <v>1</v>
      </c>
      <c r="P108" s="47">
        <f t="shared" si="11"/>
        <v>19801</v>
      </c>
      <c r="Q108" s="47">
        <f t="shared" si="13"/>
        <v>0</v>
      </c>
      <c r="R108">
        <f t="shared" si="16"/>
        <v>27.46153846153846</v>
      </c>
      <c r="S108" s="5">
        <f t="shared" si="12"/>
        <v>2023.3</v>
      </c>
      <c r="T108" s="47">
        <f t="shared" si="14"/>
        <v>6.5999999999999091</v>
      </c>
      <c r="U108">
        <f t="shared" si="15"/>
        <v>6.833333333333333</v>
      </c>
    </row>
    <row r="109" spans="1:21" x14ac:dyDescent="0.25">
      <c r="A109" t="e">
        <f>(#REF!/#REF!)-1</f>
        <v>#REF!</v>
      </c>
      <c r="I109" s="8" t="s">
        <v>589</v>
      </c>
      <c r="J109" s="47">
        <v>5184</v>
      </c>
      <c r="K109" s="47">
        <v>14585</v>
      </c>
      <c r="L109" s="5">
        <v>2028.4</v>
      </c>
      <c r="M109" s="47">
        <v>0</v>
      </c>
      <c r="N109" s="47">
        <v>1</v>
      </c>
      <c r="P109" s="47">
        <f t="shared" si="11"/>
        <v>19769</v>
      </c>
      <c r="Q109" s="47">
        <f t="shared" si="13"/>
        <v>-32</v>
      </c>
      <c r="R109">
        <f t="shared" si="16"/>
        <v>21.615384615384617</v>
      </c>
      <c r="S109" s="5">
        <f t="shared" si="12"/>
        <v>2028.4</v>
      </c>
      <c r="T109" s="47">
        <f t="shared" si="14"/>
        <v>5.1000000000001364</v>
      </c>
      <c r="U109">
        <f t="shared" si="15"/>
        <v>6.9000000000000155</v>
      </c>
    </row>
    <row r="110" spans="1:21" x14ac:dyDescent="0.25">
      <c r="A110" t="e">
        <f>(#REF!/#REF!)-1</f>
        <v>#REF!</v>
      </c>
      <c r="I110" s="8" t="s">
        <v>590</v>
      </c>
      <c r="J110" s="47">
        <v>5182</v>
      </c>
      <c r="K110" s="47">
        <v>14595</v>
      </c>
      <c r="L110" s="5">
        <v>2035</v>
      </c>
      <c r="M110" s="47">
        <v>0</v>
      </c>
      <c r="N110" s="47">
        <v>1</v>
      </c>
      <c r="P110" s="47">
        <f t="shared" si="11"/>
        <v>19777</v>
      </c>
      <c r="Q110" s="47">
        <f t="shared" si="13"/>
        <v>8</v>
      </c>
      <c r="R110">
        <f t="shared" si="16"/>
        <v>18.076923076923077</v>
      </c>
      <c r="S110" s="5">
        <f t="shared" si="12"/>
        <v>2035</v>
      </c>
      <c r="T110" s="47">
        <f t="shared" si="14"/>
        <v>6.5999999999999091</v>
      </c>
      <c r="U110">
        <f t="shared" si="15"/>
        <v>6.0999999999999845</v>
      </c>
    </row>
    <row r="111" spans="1:21" x14ac:dyDescent="0.25">
      <c r="A111" t="e">
        <f>(#REF!/#REF!)-1</f>
        <v>#REF!</v>
      </c>
      <c r="I111" s="8" t="s">
        <v>591</v>
      </c>
      <c r="J111" s="47">
        <v>5194</v>
      </c>
      <c r="K111" s="47">
        <v>14588</v>
      </c>
      <c r="L111" s="5">
        <v>2044.7</v>
      </c>
      <c r="M111" s="47">
        <v>1</v>
      </c>
      <c r="N111" s="47">
        <v>1</v>
      </c>
      <c r="P111" s="47">
        <f t="shared" si="11"/>
        <v>19782</v>
      </c>
      <c r="Q111" s="47">
        <f t="shared" si="13"/>
        <v>5</v>
      </c>
      <c r="R111">
        <f t="shared" si="16"/>
        <v>16.846153846153847</v>
      </c>
      <c r="S111" s="5">
        <f t="shared" si="12"/>
        <v>2043.7</v>
      </c>
      <c r="T111" s="47">
        <f t="shared" si="14"/>
        <v>8.7000000000000455</v>
      </c>
      <c r="U111">
        <f t="shared" si="15"/>
        <v>6.80000000000003</v>
      </c>
    </row>
    <row r="112" spans="1:21" x14ac:dyDescent="0.25">
      <c r="A112" t="e">
        <f>(#REF!/#REF!)-1</f>
        <v>#REF!</v>
      </c>
      <c r="I112" s="8" t="s">
        <v>592</v>
      </c>
      <c r="J112" s="47">
        <v>5191</v>
      </c>
      <c r="K112" s="47">
        <v>14590</v>
      </c>
      <c r="L112" s="5">
        <v>2049.6</v>
      </c>
      <c r="M112" s="47">
        <v>3</v>
      </c>
      <c r="N112" s="47">
        <v>1</v>
      </c>
      <c r="P112" s="47">
        <f t="shared" si="11"/>
        <v>19781</v>
      </c>
      <c r="Q112" s="47">
        <f t="shared" si="13"/>
        <v>-1</v>
      </c>
      <c r="R112">
        <f t="shared" si="16"/>
        <v>14.692307692307692</v>
      </c>
      <c r="S112" s="5">
        <f t="shared" si="12"/>
        <v>2046.6</v>
      </c>
      <c r="T112" s="47">
        <f t="shared" si="14"/>
        <v>2.8999999999998636</v>
      </c>
      <c r="U112">
        <f t="shared" si="15"/>
        <v>6.066666666666606</v>
      </c>
    </row>
    <row r="113" spans="1:21" x14ac:dyDescent="0.25">
      <c r="A113" t="e">
        <f>(#REF!/#REF!)-1</f>
        <v>#REF!</v>
      </c>
      <c r="I113" s="8" t="s">
        <v>593</v>
      </c>
      <c r="J113" s="47">
        <v>5206</v>
      </c>
      <c r="K113" s="47">
        <v>14587</v>
      </c>
      <c r="L113" s="5">
        <v>2059.5</v>
      </c>
      <c r="M113" s="47">
        <v>5</v>
      </c>
      <c r="N113" s="47">
        <v>1</v>
      </c>
      <c r="P113" s="47">
        <f t="shared" si="11"/>
        <v>19793</v>
      </c>
      <c r="Q113" s="47">
        <f t="shared" si="13"/>
        <v>12</v>
      </c>
      <c r="R113">
        <f t="shared" si="16"/>
        <v>13.307692307692308</v>
      </c>
      <c r="S113" s="5">
        <f t="shared" si="12"/>
        <v>2054.5</v>
      </c>
      <c r="T113" s="47">
        <f t="shared" si="14"/>
        <v>7.9000000000000909</v>
      </c>
      <c r="U113">
        <f t="shared" si="15"/>
        <v>6.5</v>
      </c>
    </row>
    <row r="114" spans="1:21" x14ac:dyDescent="0.25">
      <c r="A114" t="e">
        <f>(#REF!/#REF!)-1</f>
        <v>#REF!</v>
      </c>
      <c r="I114" s="8" t="s">
        <v>594</v>
      </c>
      <c r="J114" s="47">
        <v>5190</v>
      </c>
      <c r="K114" s="47">
        <v>14591</v>
      </c>
      <c r="L114" s="5">
        <v>2068.1999999999998</v>
      </c>
      <c r="M114" s="47">
        <v>6</v>
      </c>
      <c r="N114" s="47">
        <v>1</v>
      </c>
      <c r="P114" s="47">
        <f t="shared" si="11"/>
        <v>19781</v>
      </c>
      <c r="Q114" s="47">
        <f t="shared" si="13"/>
        <v>-12</v>
      </c>
      <c r="R114">
        <f t="shared" si="16"/>
        <v>10.076923076923077</v>
      </c>
      <c r="S114" s="5">
        <f t="shared" si="12"/>
        <v>2062.1999999999998</v>
      </c>
      <c r="T114" s="47">
        <f t="shared" si="14"/>
        <v>7.6999999999998181</v>
      </c>
      <c r="U114">
        <f t="shared" si="15"/>
        <v>6.1666666666665906</v>
      </c>
    </row>
    <row r="115" spans="1:21" x14ac:dyDescent="0.25">
      <c r="A115" t="e">
        <f>(#REF!/#REF!)-1</f>
        <v>#REF!</v>
      </c>
      <c r="I115" s="8" t="s">
        <v>595</v>
      </c>
      <c r="J115" s="47">
        <v>5180</v>
      </c>
      <c r="K115" s="47">
        <v>14583</v>
      </c>
      <c r="L115" s="5">
        <v>2075</v>
      </c>
      <c r="M115" s="47">
        <v>12</v>
      </c>
      <c r="N115" s="47">
        <v>1</v>
      </c>
      <c r="P115" s="47">
        <f t="shared" si="11"/>
        <v>19763</v>
      </c>
      <c r="Q115" s="47">
        <f t="shared" si="13"/>
        <v>-18</v>
      </c>
      <c r="R115">
        <f t="shared" si="16"/>
        <v>7.1538461538461542</v>
      </c>
      <c r="S115" s="5">
        <f t="shared" si="12"/>
        <v>2063</v>
      </c>
      <c r="T115" s="47">
        <f t="shared" si="14"/>
        <v>0.8000000000001819</v>
      </c>
      <c r="U115">
        <f t="shared" si="15"/>
        <v>5.466666666666697</v>
      </c>
    </row>
    <row r="116" spans="1:21" x14ac:dyDescent="0.25">
      <c r="A116" t="e">
        <f>(#REF!/#REF!)-1</f>
        <v>#REF!</v>
      </c>
      <c r="I116" s="8" t="s">
        <v>596</v>
      </c>
      <c r="J116" s="47">
        <v>5182</v>
      </c>
      <c r="K116" s="47">
        <v>14573</v>
      </c>
      <c r="L116" s="5">
        <v>2200.8000000000002</v>
      </c>
      <c r="M116" s="47">
        <v>126</v>
      </c>
      <c r="N116" s="47">
        <v>1</v>
      </c>
      <c r="P116" s="47">
        <f t="shared" si="11"/>
        <v>19755</v>
      </c>
      <c r="Q116" s="47">
        <f t="shared" si="13"/>
        <v>-8</v>
      </c>
      <c r="R116">
        <f t="shared" si="16"/>
        <v>4.9230769230769234</v>
      </c>
      <c r="S116" s="5">
        <f t="shared" si="12"/>
        <v>2074.8000000000002</v>
      </c>
      <c r="T116" s="47">
        <f t="shared" si="14"/>
        <v>11.800000000000182</v>
      </c>
      <c r="U116">
        <f t="shared" si="15"/>
        <v>6.766666666666727</v>
      </c>
    </row>
    <row r="117" spans="1:21" x14ac:dyDescent="0.25">
      <c r="A117" t="e">
        <f>(#REF!/#REF!)-1</f>
        <v>#REF!</v>
      </c>
      <c r="I117" s="8" t="s">
        <v>597</v>
      </c>
      <c r="J117" s="47">
        <v>5187</v>
      </c>
      <c r="K117" s="47">
        <v>14570</v>
      </c>
      <c r="L117" s="5">
        <v>2151.6</v>
      </c>
      <c r="M117" s="47">
        <v>69</v>
      </c>
      <c r="N117" s="47">
        <v>1</v>
      </c>
      <c r="P117" s="47">
        <f t="shared" si="11"/>
        <v>19757</v>
      </c>
      <c r="Q117" s="47">
        <f t="shared" si="13"/>
        <v>2</v>
      </c>
      <c r="R117">
        <f t="shared" si="16"/>
        <v>4.7692307692307692</v>
      </c>
      <c r="S117" s="5">
        <f t="shared" si="12"/>
        <v>2082.6</v>
      </c>
      <c r="T117" s="47">
        <f t="shared" si="14"/>
        <v>7.7999999999997272</v>
      </c>
      <c r="U117">
        <f t="shared" si="15"/>
        <v>6.80000000000003</v>
      </c>
    </row>
    <row r="118" spans="1:21" x14ac:dyDescent="0.25">
      <c r="A118" t="e">
        <f>(#REF!/#REF!)-1</f>
        <v>#REF!</v>
      </c>
      <c r="I118" s="8" t="s">
        <v>598</v>
      </c>
      <c r="J118" s="47">
        <v>5176</v>
      </c>
      <c r="K118" s="47">
        <v>14586</v>
      </c>
      <c r="L118" s="5">
        <v>2109</v>
      </c>
      <c r="M118" s="47">
        <v>9</v>
      </c>
      <c r="N118" s="47">
        <v>1</v>
      </c>
      <c r="P118" s="47">
        <f t="shared" si="11"/>
        <v>19762</v>
      </c>
      <c r="Q118" s="47">
        <f t="shared" si="13"/>
        <v>5</v>
      </c>
      <c r="R118">
        <f t="shared" si="16"/>
        <v>2.7692307692307692</v>
      </c>
      <c r="S118" s="5">
        <f t="shared" si="12"/>
        <v>2100</v>
      </c>
      <c r="T118" s="47">
        <f t="shared" si="14"/>
        <v>17.400000000000091</v>
      </c>
      <c r="U118">
        <f t="shared" si="15"/>
        <v>12.333333333333334</v>
      </c>
    </row>
    <row r="119" spans="1:21" x14ac:dyDescent="0.25">
      <c r="A119" t="e">
        <f>(#REF!/#REF!)-1</f>
        <v>#REF!</v>
      </c>
      <c r="I119" s="8" t="s">
        <v>599</v>
      </c>
      <c r="J119" s="47">
        <v>5122</v>
      </c>
      <c r="K119" s="47">
        <v>14573</v>
      </c>
      <c r="L119" s="5">
        <v>2119.8000000000002</v>
      </c>
      <c r="M119" s="47">
        <v>4</v>
      </c>
      <c r="N119" s="47">
        <v>0</v>
      </c>
      <c r="P119" s="47">
        <f t="shared" si="11"/>
        <v>19695</v>
      </c>
      <c r="Q119" s="47">
        <f t="shared" si="13"/>
        <v>-67</v>
      </c>
      <c r="R119">
        <f t="shared" si="16"/>
        <v>-4.8461538461538458</v>
      </c>
      <c r="S119" s="5">
        <f t="shared" si="12"/>
        <v>2115.8000000000002</v>
      </c>
      <c r="T119" s="47">
        <f t="shared" si="14"/>
        <v>15.800000000000182</v>
      </c>
      <c r="U119">
        <f t="shared" si="15"/>
        <v>13.666666666666666</v>
      </c>
    </row>
    <row r="120" spans="1:21" x14ac:dyDescent="0.25">
      <c r="A120" t="e">
        <f>(#REF!/#REF!)-1</f>
        <v>#REF!</v>
      </c>
      <c r="I120" s="8" t="s">
        <v>600</v>
      </c>
      <c r="J120" s="47">
        <v>5170</v>
      </c>
      <c r="K120" s="47">
        <v>14542</v>
      </c>
      <c r="L120" s="5">
        <v>2129.6999999999998</v>
      </c>
      <c r="M120" s="47">
        <v>5</v>
      </c>
      <c r="N120" s="47">
        <v>0</v>
      </c>
      <c r="P120" s="47">
        <f t="shared" si="11"/>
        <v>19712</v>
      </c>
      <c r="Q120" s="47">
        <f t="shared" si="13"/>
        <v>17</v>
      </c>
      <c r="R120">
        <f t="shared" si="16"/>
        <v>-6.8461538461538458</v>
      </c>
      <c r="S120" s="5">
        <f t="shared" si="12"/>
        <v>2124.6999999999998</v>
      </c>
      <c r="T120" s="47">
        <f t="shared" si="14"/>
        <v>8.8999999999996362</v>
      </c>
      <c r="U120">
        <f t="shared" si="15"/>
        <v>14.033333333333303</v>
      </c>
    </row>
    <row r="121" spans="1:21" x14ac:dyDescent="0.25">
      <c r="A121" t="e">
        <f>(#REF!/#REF!)-1</f>
        <v>#REF!</v>
      </c>
      <c r="I121" s="8" t="s">
        <v>601</v>
      </c>
      <c r="J121" s="47">
        <v>5144</v>
      </c>
      <c r="K121" s="47">
        <v>14481</v>
      </c>
      <c r="L121" s="5">
        <v>2136.6</v>
      </c>
      <c r="M121" s="47">
        <v>8</v>
      </c>
      <c r="N121" s="47">
        <v>0</v>
      </c>
      <c r="P121" s="47">
        <f t="shared" si="11"/>
        <v>19625</v>
      </c>
      <c r="Q121" s="47">
        <f t="shared" si="13"/>
        <v>-87</v>
      </c>
      <c r="R121">
        <f t="shared" si="16"/>
        <v>-13.538461538461538</v>
      </c>
      <c r="S121" s="5">
        <f t="shared" si="12"/>
        <v>2128.6</v>
      </c>
      <c r="T121" s="47">
        <f t="shared" si="14"/>
        <v>3.9000000000000909</v>
      </c>
      <c r="U121">
        <f t="shared" si="15"/>
        <v>9.533333333333303</v>
      </c>
    </row>
    <row r="122" spans="1:21" x14ac:dyDescent="0.25">
      <c r="A122" t="e">
        <f>(#REF!/#REF!)-1</f>
        <v>#REF!</v>
      </c>
      <c r="I122" s="8" t="s">
        <v>602</v>
      </c>
      <c r="J122" s="47">
        <v>5158</v>
      </c>
      <c r="K122" s="47">
        <v>14523</v>
      </c>
      <c r="L122" s="5">
        <v>2156.6</v>
      </c>
      <c r="M122" s="47">
        <v>17</v>
      </c>
      <c r="N122" s="47">
        <v>0</v>
      </c>
      <c r="P122" s="47">
        <f t="shared" si="11"/>
        <v>19681</v>
      </c>
      <c r="Q122" s="47">
        <f t="shared" si="13"/>
        <v>56</v>
      </c>
      <c r="R122">
        <f t="shared" si="16"/>
        <v>-6.7692307692307692</v>
      </c>
      <c r="S122" s="5">
        <f t="shared" si="12"/>
        <v>2139.6</v>
      </c>
      <c r="T122" s="47">
        <f t="shared" si="14"/>
        <v>11</v>
      </c>
      <c r="U122">
        <f t="shared" si="15"/>
        <v>7.9333333333332421</v>
      </c>
    </row>
    <row r="123" spans="1:21" x14ac:dyDescent="0.25">
      <c r="A123" t="e">
        <f>(#REF!/#REF!)-1</f>
        <v>#REF!</v>
      </c>
      <c r="I123" s="8" t="s">
        <v>603</v>
      </c>
      <c r="J123" s="47">
        <v>5152</v>
      </c>
      <c r="K123" s="47">
        <v>14539</v>
      </c>
      <c r="L123" s="5">
        <v>2159</v>
      </c>
      <c r="M123" s="47">
        <v>13</v>
      </c>
      <c r="N123" s="47">
        <v>0</v>
      </c>
      <c r="P123" s="47">
        <f t="shared" si="11"/>
        <v>19691</v>
      </c>
      <c r="Q123" s="47">
        <f t="shared" si="13"/>
        <v>10</v>
      </c>
      <c r="R123">
        <f t="shared" si="16"/>
        <v>-6.615384615384615</v>
      </c>
      <c r="S123" s="5">
        <f t="shared" si="12"/>
        <v>2146</v>
      </c>
      <c r="T123" s="47">
        <f t="shared" si="14"/>
        <v>6.4000000000000909</v>
      </c>
      <c r="U123">
        <f t="shared" si="15"/>
        <v>7.1000000000000609</v>
      </c>
    </row>
    <row r="124" spans="1:21" x14ac:dyDescent="0.25">
      <c r="A124" t="e">
        <f>(#REF!/#REF!)-1</f>
        <v>#REF!</v>
      </c>
      <c r="I124" s="8" t="s">
        <v>604</v>
      </c>
      <c r="J124" s="47">
        <v>5150</v>
      </c>
      <c r="K124" s="47">
        <v>14501</v>
      </c>
      <c r="L124" s="5">
        <v>2170.1999999999998</v>
      </c>
      <c r="M124" s="47">
        <v>15</v>
      </c>
      <c r="N124" s="47">
        <v>0</v>
      </c>
      <c r="P124" s="47">
        <f t="shared" si="11"/>
        <v>19651</v>
      </c>
      <c r="Q124" s="47">
        <f t="shared" si="13"/>
        <v>-40</v>
      </c>
      <c r="R124">
        <f t="shared" si="16"/>
        <v>-10.076923076923077</v>
      </c>
      <c r="S124" s="5">
        <f t="shared" si="12"/>
        <v>2155.1999999999998</v>
      </c>
      <c r="T124" s="47">
        <f t="shared" si="14"/>
        <v>9.1999999999998181</v>
      </c>
      <c r="U124">
        <f t="shared" si="15"/>
        <v>8.8666666666666369</v>
      </c>
    </row>
    <row r="125" spans="1:21" x14ac:dyDescent="0.25">
      <c r="A125" t="e">
        <f>(#REF!/#REF!)-1</f>
        <v>#REF!</v>
      </c>
      <c r="I125" s="8" t="s">
        <v>605</v>
      </c>
      <c r="J125" s="47">
        <v>5145</v>
      </c>
      <c r="K125" s="47">
        <v>14486</v>
      </c>
      <c r="L125" s="5">
        <v>2183.6999999999998</v>
      </c>
      <c r="M125" s="47">
        <v>24</v>
      </c>
      <c r="N125" s="47">
        <v>0</v>
      </c>
      <c r="P125" s="47">
        <f t="shared" si="11"/>
        <v>19631</v>
      </c>
      <c r="Q125" s="47">
        <f t="shared" si="13"/>
        <v>-20</v>
      </c>
      <c r="R125">
        <f t="shared" si="16"/>
        <v>-11.538461538461538</v>
      </c>
      <c r="S125" s="5">
        <f t="shared" si="12"/>
        <v>2159.6999999999998</v>
      </c>
      <c r="T125" s="47">
        <f t="shared" si="14"/>
        <v>4.5</v>
      </c>
      <c r="U125">
        <f t="shared" si="15"/>
        <v>6.69999999999997</v>
      </c>
    </row>
    <row r="126" spans="1:21" x14ac:dyDescent="0.25">
      <c r="A126" t="e">
        <f>(#REF!/#REF!)-1</f>
        <v>#REF!</v>
      </c>
      <c r="I126" s="8" t="s">
        <v>606</v>
      </c>
      <c r="J126" s="47">
        <v>5147</v>
      </c>
      <c r="K126" s="47">
        <v>14457</v>
      </c>
      <c r="L126" s="5">
        <v>2203.8000000000002</v>
      </c>
      <c r="M126" s="47">
        <v>39</v>
      </c>
      <c r="N126" s="47">
        <v>0</v>
      </c>
      <c r="P126" s="47">
        <f t="shared" si="11"/>
        <v>19604</v>
      </c>
      <c r="Q126" s="47">
        <f t="shared" si="13"/>
        <v>-27</v>
      </c>
      <c r="R126">
        <f t="shared" si="16"/>
        <v>-14.538461538461538</v>
      </c>
      <c r="S126" s="5">
        <f t="shared" si="12"/>
        <v>2164.8000000000002</v>
      </c>
      <c r="T126" s="47">
        <f t="shared" si="14"/>
        <v>5.1000000000003638</v>
      </c>
      <c r="U126">
        <f t="shared" si="15"/>
        <v>6.266666666666727</v>
      </c>
    </row>
    <row r="127" spans="1:21" x14ac:dyDescent="0.25">
      <c r="A127" t="e">
        <f>(#REF!/#REF!)-1</f>
        <v>#REF!</v>
      </c>
      <c r="I127" s="8" t="s">
        <v>607</v>
      </c>
      <c r="J127" s="47">
        <v>5140</v>
      </c>
      <c r="K127" s="47">
        <v>14455</v>
      </c>
      <c r="L127" s="5">
        <v>2258.5</v>
      </c>
      <c r="M127" s="47">
        <v>87</v>
      </c>
      <c r="N127" s="47">
        <v>0</v>
      </c>
      <c r="P127" s="47">
        <f t="shared" si="11"/>
        <v>19595</v>
      </c>
      <c r="Q127" s="47">
        <f t="shared" si="13"/>
        <v>-9</v>
      </c>
      <c r="R127">
        <f t="shared" si="16"/>
        <v>-14.307692307692308</v>
      </c>
      <c r="S127" s="5">
        <f t="shared" si="12"/>
        <v>2171.5</v>
      </c>
      <c r="T127" s="47">
        <f t="shared" si="14"/>
        <v>6.6999999999998181</v>
      </c>
      <c r="U127">
        <f t="shared" si="15"/>
        <v>5.433333333333394</v>
      </c>
    </row>
    <row r="128" spans="1:21" x14ac:dyDescent="0.25">
      <c r="A128" t="e">
        <f>(#REF!/#REF!)-1</f>
        <v>#REF!</v>
      </c>
      <c r="I128" s="8" t="s">
        <v>608</v>
      </c>
      <c r="J128" s="47">
        <v>5136</v>
      </c>
      <c r="K128" s="47">
        <v>14449</v>
      </c>
      <c r="L128" s="5">
        <v>2323.3000000000002</v>
      </c>
      <c r="M128" s="47">
        <v>154</v>
      </c>
      <c r="N128" s="47">
        <v>0</v>
      </c>
      <c r="P128" s="47">
        <f t="shared" si="11"/>
        <v>19585</v>
      </c>
      <c r="Q128" s="47">
        <f t="shared" si="13"/>
        <v>-10</v>
      </c>
      <c r="R128">
        <f t="shared" si="16"/>
        <v>-13.692307692307692</v>
      </c>
      <c r="S128" s="5">
        <f t="shared" si="12"/>
        <v>2169.3000000000002</v>
      </c>
      <c r="T128" s="47">
        <f t="shared" si="14"/>
        <v>-2.1999999999998181</v>
      </c>
      <c r="U128">
        <f t="shared" si="15"/>
        <v>3.2000000000001214</v>
      </c>
    </row>
    <row r="129" spans="1:21" x14ac:dyDescent="0.25">
      <c r="A129" t="e">
        <f>(#REF!/#REF!)-1</f>
        <v>#REF!</v>
      </c>
      <c r="I129" s="8" t="s">
        <v>609</v>
      </c>
      <c r="J129" s="47">
        <v>5135</v>
      </c>
      <c r="K129" s="47">
        <v>14445</v>
      </c>
      <c r="L129" s="5">
        <v>2757.1</v>
      </c>
      <c r="M129" s="47">
        <v>564</v>
      </c>
      <c r="N129" s="47">
        <v>0</v>
      </c>
      <c r="P129" s="47">
        <f t="shared" si="11"/>
        <v>19580</v>
      </c>
      <c r="Q129" s="47">
        <f t="shared" si="13"/>
        <v>-5</v>
      </c>
      <c r="R129">
        <f t="shared" si="16"/>
        <v>-13.461538461538462</v>
      </c>
      <c r="S129" s="5">
        <f t="shared" si="12"/>
        <v>2193.1</v>
      </c>
      <c r="T129" s="47">
        <f t="shared" si="14"/>
        <v>23.799999999999727</v>
      </c>
      <c r="U129">
        <f t="shared" si="15"/>
        <v>9.433333333333243</v>
      </c>
    </row>
    <row r="130" spans="1:21" x14ac:dyDescent="0.25">
      <c r="A130" t="e">
        <f>(#REF!/#REF!)-1</f>
        <v>#REF!</v>
      </c>
      <c r="I130" s="8" t="s">
        <v>610</v>
      </c>
      <c r="J130" s="47">
        <v>5139</v>
      </c>
      <c r="K130" s="47">
        <v>14408</v>
      </c>
      <c r="L130" s="5">
        <v>2533.8000000000002</v>
      </c>
      <c r="M130" s="47">
        <v>339</v>
      </c>
      <c r="N130" s="47">
        <v>0</v>
      </c>
      <c r="P130" s="47">
        <f t="shared" si="11"/>
        <v>19547</v>
      </c>
      <c r="Q130" s="47">
        <f t="shared" si="13"/>
        <v>-33</v>
      </c>
      <c r="R130">
        <f t="shared" si="16"/>
        <v>-16.153846153846153</v>
      </c>
      <c r="S130" s="5">
        <f t="shared" si="12"/>
        <v>2194.8000000000002</v>
      </c>
      <c r="T130" s="47">
        <f t="shared" si="14"/>
        <v>1.7000000000002728</v>
      </c>
      <c r="U130">
        <f t="shared" si="15"/>
        <v>7.766666666666727</v>
      </c>
    </row>
    <row r="131" spans="1:21" x14ac:dyDescent="0.25">
      <c r="I131" s="8" t="s">
        <v>611</v>
      </c>
      <c r="J131" s="47">
        <v>5136</v>
      </c>
      <c r="K131" s="47">
        <v>14382</v>
      </c>
      <c r="L131" s="5">
        <v>2396.4</v>
      </c>
      <c r="M131" s="47">
        <v>196</v>
      </c>
      <c r="N131" s="47">
        <v>0</v>
      </c>
      <c r="P131" s="47">
        <f t="shared" si="11"/>
        <v>19518</v>
      </c>
      <c r="Q131" s="47">
        <f t="shared" si="13"/>
        <v>-29</v>
      </c>
      <c r="R131">
        <f t="shared" si="16"/>
        <v>-18.76923076923077</v>
      </c>
      <c r="S131" s="5">
        <f t="shared" si="12"/>
        <v>2200.4</v>
      </c>
      <c r="T131" s="47">
        <f t="shared" si="14"/>
        <v>5.5999999999999091</v>
      </c>
      <c r="U131">
        <f t="shared" si="15"/>
        <v>10.366666666666637</v>
      </c>
    </row>
    <row r="132" spans="1:21" x14ac:dyDescent="0.25">
      <c r="A132" t="e">
        <f>AVERAGE(A104:A130)</f>
        <v>#REF!</v>
      </c>
      <c r="I132" s="8" t="s">
        <v>612</v>
      </c>
      <c r="J132" s="47">
        <v>5130</v>
      </c>
      <c r="K132" s="47">
        <v>14345</v>
      </c>
      <c r="L132" s="5">
        <v>2288.5</v>
      </c>
      <c r="M132" s="47">
        <v>82</v>
      </c>
      <c r="N132" s="47">
        <v>0</v>
      </c>
      <c r="P132" s="47">
        <f t="shared" si="11"/>
        <v>19475</v>
      </c>
      <c r="Q132" s="47">
        <f t="shared" si="13"/>
        <v>-43</v>
      </c>
      <c r="R132">
        <f t="shared" si="16"/>
        <v>-16.923076923076923</v>
      </c>
      <c r="S132" s="5">
        <f t="shared" si="12"/>
        <v>2206.5</v>
      </c>
      <c r="T132" s="47">
        <f t="shared" si="14"/>
        <v>6.0999999999999091</v>
      </c>
      <c r="U132">
        <f t="shared" si="15"/>
        <v>4.466666666666697</v>
      </c>
    </row>
    <row r="133" spans="1:21" x14ac:dyDescent="0.25">
      <c r="I133" s="8" t="s">
        <v>613</v>
      </c>
      <c r="J133" s="47">
        <v>5122</v>
      </c>
      <c r="K133" s="47">
        <v>14256</v>
      </c>
      <c r="L133" s="5">
        <v>2214.4</v>
      </c>
      <c r="M133" s="47">
        <v>6</v>
      </c>
      <c r="N133" s="47">
        <v>0</v>
      </c>
      <c r="P133" s="47">
        <f t="shared" si="11"/>
        <v>19378</v>
      </c>
      <c r="Q133" s="47">
        <f t="shared" si="13"/>
        <v>-97</v>
      </c>
      <c r="R133">
        <f t="shared" si="16"/>
        <v>-25.692307692307693</v>
      </c>
      <c r="S133" s="5">
        <f t="shared" si="12"/>
        <v>2208.4</v>
      </c>
      <c r="T133" s="47">
        <f t="shared" si="14"/>
        <v>1.9000000000000909</v>
      </c>
      <c r="U133">
        <f t="shared" si="15"/>
        <v>4.533333333333303</v>
      </c>
    </row>
    <row r="134" spans="1:21" x14ac:dyDescent="0.25">
      <c r="I134" s="8" t="s">
        <v>614</v>
      </c>
      <c r="J134" s="47">
        <v>5139</v>
      </c>
      <c r="K134" s="47">
        <v>14292</v>
      </c>
      <c r="L134" s="5">
        <v>2214</v>
      </c>
      <c r="M134" s="47">
        <v>1</v>
      </c>
      <c r="N134" s="47">
        <v>0</v>
      </c>
      <c r="P134" s="47">
        <f t="shared" ref="P134:P197" si="17">J134+K134</f>
        <v>19431</v>
      </c>
      <c r="Q134" s="47">
        <f t="shared" si="13"/>
        <v>53</v>
      </c>
      <c r="R134">
        <f t="shared" si="16"/>
        <v>-14.923076923076923</v>
      </c>
      <c r="S134" s="5">
        <f t="shared" ref="S134:S197" si="18">L134-M134</f>
        <v>2213</v>
      </c>
      <c r="T134" s="47">
        <f t="shared" si="14"/>
        <v>4.5999999999999091</v>
      </c>
      <c r="U134">
        <f t="shared" si="15"/>
        <v>4.19999999999997</v>
      </c>
    </row>
    <row r="135" spans="1:21" x14ac:dyDescent="0.25">
      <c r="I135" s="8" t="s">
        <v>615</v>
      </c>
      <c r="J135" s="47">
        <v>5139</v>
      </c>
      <c r="K135" s="47">
        <v>14282</v>
      </c>
      <c r="L135" s="5">
        <v>2215.5</v>
      </c>
      <c r="M135" s="47">
        <v>0</v>
      </c>
      <c r="N135" s="47">
        <v>0</v>
      </c>
      <c r="P135" s="47">
        <f t="shared" si="17"/>
        <v>19421</v>
      </c>
      <c r="Q135" s="47">
        <f t="shared" ref="Q135:Q198" si="19">(P135-P134)</f>
        <v>-10</v>
      </c>
      <c r="R135">
        <f t="shared" si="16"/>
        <v>-20</v>
      </c>
      <c r="S135" s="5">
        <f t="shared" si="18"/>
        <v>2215.5</v>
      </c>
      <c r="T135" s="47">
        <f t="shared" ref="T135:T198" si="20">(S135-S134)</f>
        <v>2.5</v>
      </c>
      <c r="U135">
        <f t="shared" si="15"/>
        <v>3</v>
      </c>
    </row>
    <row r="136" spans="1:21" x14ac:dyDescent="0.25">
      <c r="I136" s="8" t="s">
        <v>616</v>
      </c>
      <c r="J136" s="47">
        <v>5133</v>
      </c>
      <c r="K136" s="47">
        <v>14263</v>
      </c>
      <c r="L136" s="5">
        <v>2221</v>
      </c>
      <c r="M136" s="47">
        <v>0</v>
      </c>
      <c r="N136" s="47">
        <v>0</v>
      </c>
      <c r="P136" s="47">
        <f t="shared" si="17"/>
        <v>19396</v>
      </c>
      <c r="Q136" s="47">
        <f t="shared" si="19"/>
        <v>-25</v>
      </c>
      <c r="R136">
        <f t="shared" si="16"/>
        <v>-22.692307692307693</v>
      </c>
      <c r="S136" s="5">
        <f t="shared" si="18"/>
        <v>2221</v>
      </c>
      <c r="T136" s="47">
        <f t="shared" si="20"/>
        <v>5.5</v>
      </c>
      <c r="U136">
        <f t="shared" si="15"/>
        <v>4.19999999999997</v>
      </c>
    </row>
    <row r="137" spans="1:21" x14ac:dyDescent="0.25">
      <c r="I137" s="8" t="s">
        <v>617</v>
      </c>
      <c r="J137" s="47">
        <v>5138</v>
      </c>
      <c r="K137" s="47">
        <v>14246</v>
      </c>
      <c r="L137" s="5">
        <v>2229.1</v>
      </c>
      <c r="M137" s="47">
        <v>1</v>
      </c>
      <c r="N137" s="47">
        <v>0</v>
      </c>
      <c r="P137" s="47">
        <f t="shared" si="17"/>
        <v>19384</v>
      </c>
      <c r="Q137" s="47">
        <f t="shared" si="19"/>
        <v>-12</v>
      </c>
      <c r="R137">
        <f t="shared" si="16"/>
        <v>-20.53846153846154</v>
      </c>
      <c r="S137" s="5">
        <f t="shared" si="18"/>
        <v>2228.1</v>
      </c>
      <c r="T137" s="47">
        <f t="shared" si="20"/>
        <v>7.0999999999999091</v>
      </c>
      <c r="U137">
        <f t="shared" si="15"/>
        <v>5.033333333333303</v>
      </c>
    </row>
    <row r="138" spans="1:21" x14ac:dyDescent="0.25">
      <c r="I138" s="8" t="s">
        <v>618</v>
      </c>
      <c r="J138" s="47">
        <v>5106</v>
      </c>
      <c r="K138" s="47">
        <v>14233</v>
      </c>
      <c r="L138" s="5">
        <v>2232.6999999999998</v>
      </c>
      <c r="M138" s="47">
        <v>3</v>
      </c>
      <c r="N138" s="47">
        <v>0</v>
      </c>
      <c r="P138" s="47">
        <f t="shared" si="17"/>
        <v>19339</v>
      </c>
      <c r="Q138" s="47">
        <f t="shared" si="19"/>
        <v>-45</v>
      </c>
      <c r="R138">
        <f t="shared" si="16"/>
        <v>-22.46153846153846</v>
      </c>
      <c r="S138" s="5">
        <f t="shared" si="18"/>
        <v>2229.6999999999998</v>
      </c>
      <c r="T138" s="47">
        <f t="shared" si="20"/>
        <v>1.5999999999999091</v>
      </c>
      <c r="U138">
        <f t="shared" ref="U138:U201" si="21">AVERAGE(T136:T138)</f>
        <v>4.733333333333273</v>
      </c>
    </row>
    <row r="139" spans="1:21" x14ac:dyDescent="0.25">
      <c r="I139" s="8" t="s">
        <v>619</v>
      </c>
      <c r="J139" s="47">
        <v>5096</v>
      </c>
      <c r="K139" s="47">
        <v>14219</v>
      </c>
      <c r="L139" s="5">
        <v>2236.8000000000002</v>
      </c>
      <c r="M139" s="47">
        <v>3</v>
      </c>
      <c r="N139" s="47">
        <v>0</v>
      </c>
      <c r="P139" s="47">
        <f t="shared" si="17"/>
        <v>19315</v>
      </c>
      <c r="Q139" s="47">
        <f t="shared" si="19"/>
        <v>-24</v>
      </c>
      <c r="R139">
        <f t="shared" si="16"/>
        <v>-22.23076923076923</v>
      </c>
      <c r="S139" s="5">
        <f t="shared" si="18"/>
        <v>2233.8000000000002</v>
      </c>
      <c r="T139" s="47">
        <f t="shared" si="20"/>
        <v>4.1000000000003638</v>
      </c>
      <c r="U139">
        <f t="shared" si="21"/>
        <v>4.266666666666727</v>
      </c>
    </row>
    <row r="140" spans="1:21" x14ac:dyDescent="0.25">
      <c r="I140" s="8" t="s">
        <v>620</v>
      </c>
      <c r="J140" s="47">
        <v>5091</v>
      </c>
      <c r="K140" s="47">
        <v>14223</v>
      </c>
      <c r="L140" s="5">
        <v>2233.9</v>
      </c>
      <c r="M140" s="47">
        <v>0</v>
      </c>
      <c r="N140" s="47">
        <v>0</v>
      </c>
      <c r="P140" s="47">
        <f t="shared" si="17"/>
        <v>19314</v>
      </c>
      <c r="Q140" s="47">
        <f t="shared" si="19"/>
        <v>-1</v>
      </c>
      <c r="R140">
        <f t="shared" si="16"/>
        <v>-21.615384615384617</v>
      </c>
      <c r="S140" s="5">
        <f t="shared" si="18"/>
        <v>2233.9</v>
      </c>
      <c r="T140" s="47">
        <f t="shared" si="20"/>
        <v>9.9999999999909051E-2</v>
      </c>
      <c r="U140">
        <f t="shared" si="21"/>
        <v>1.933333333333394</v>
      </c>
    </row>
    <row r="141" spans="1:21" x14ac:dyDescent="0.25">
      <c r="I141" s="8" t="s">
        <v>621</v>
      </c>
      <c r="J141" s="47">
        <v>5083</v>
      </c>
      <c r="K141" s="47">
        <v>14175</v>
      </c>
      <c r="L141" s="5">
        <v>2235.1</v>
      </c>
      <c r="M141" s="47">
        <v>0</v>
      </c>
      <c r="N141" s="47">
        <v>0</v>
      </c>
      <c r="P141" s="47">
        <f t="shared" si="17"/>
        <v>19258</v>
      </c>
      <c r="Q141" s="47">
        <f t="shared" si="19"/>
        <v>-56</v>
      </c>
      <c r="R141">
        <f t="shared" si="16"/>
        <v>-25.153846153846153</v>
      </c>
      <c r="S141" s="5">
        <f t="shared" si="18"/>
        <v>2235.1</v>
      </c>
      <c r="T141" s="47">
        <f t="shared" si="20"/>
        <v>1.1999999999998181</v>
      </c>
      <c r="U141">
        <f t="shared" si="21"/>
        <v>1.8000000000000302</v>
      </c>
    </row>
    <row r="142" spans="1:21" x14ac:dyDescent="0.25">
      <c r="I142" s="8" t="s">
        <v>622</v>
      </c>
      <c r="J142" s="47">
        <v>5079</v>
      </c>
      <c r="K142" s="47">
        <v>14225</v>
      </c>
      <c r="L142" s="5">
        <v>2229</v>
      </c>
      <c r="M142" s="47">
        <v>0</v>
      </c>
      <c r="N142" s="47">
        <v>0</v>
      </c>
      <c r="P142" s="47">
        <f t="shared" si="17"/>
        <v>19304</v>
      </c>
      <c r="Q142" s="47">
        <f t="shared" si="19"/>
        <v>46</v>
      </c>
      <c r="R142">
        <f t="shared" si="16"/>
        <v>-21.23076923076923</v>
      </c>
      <c r="S142" s="5">
        <f t="shared" si="18"/>
        <v>2229</v>
      </c>
      <c r="T142" s="47">
        <f t="shared" si="20"/>
        <v>-6.0999999999999091</v>
      </c>
      <c r="U142">
        <f t="shared" si="21"/>
        <v>-1.6000000000000607</v>
      </c>
    </row>
    <row r="143" spans="1:21" x14ac:dyDescent="0.25">
      <c r="I143" s="8" t="s">
        <v>623</v>
      </c>
      <c r="J143" s="47">
        <v>5058</v>
      </c>
      <c r="K143" s="47">
        <v>14129</v>
      </c>
      <c r="L143" s="5">
        <v>2226.3000000000002</v>
      </c>
      <c r="M143" s="47">
        <v>0</v>
      </c>
      <c r="N143" s="47">
        <v>0</v>
      </c>
      <c r="P143" s="47">
        <f t="shared" si="17"/>
        <v>19187</v>
      </c>
      <c r="Q143" s="47">
        <f t="shared" si="19"/>
        <v>-117</v>
      </c>
      <c r="R143">
        <f t="shared" si="16"/>
        <v>-27.692307692307693</v>
      </c>
      <c r="S143" s="5">
        <f t="shared" si="18"/>
        <v>2226.3000000000002</v>
      </c>
      <c r="T143" s="47">
        <f t="shared" si="20"/>
        <v>-2.6999999999998181</v>
      </c>
      <c r="U143">
        <f t="shared" si="21"/>
        <v>-2.533333333333303</v>
      </c>
    </row>
    <row r="144" spans="1:21" x14ac:dyDescent="0.25">
      <c r="I144" s="8" t="s">
        <v>624</v>
      </c>
      <c r="J144" s="47">
        <v>5079</v>
      </c>
      <c r="K144" s="47">
        <v>14088</v>
      </c>
      <c r="L144" s="5">
        <v>2222.8000000000002</v>
      </c>
      <c r="M144" s="47">
        <v>0</v>
      </c>
      <c r="N144" s="47">
        <v>0</v>
      </c>
      <c r="P144" s="47">
        <f t="shared" si="17"/>
        <v>19167</v>
      </c>
      <c r="Q144" s="47">
        <f t="shared" si="19"/>
        <v>-20</v>
      </c>
      <c r="R144">
        <f t="shared" si="16"/>
        <v>-27</v>
      </c>
      <c r="S144" s="5">
        <f t="shared" si="18"/>
        <v>2222.8000000000002</v>
      </c>
      <c r="T144" s="47">
        <f t="shared" si="20"/>
        <v>-3.5</v>
      </c>
      <c r="U144">
        <f t="shared" si="21"/>
        <v>-4.0999999999999091</v>
      </c>
    </row>
    <row r="145" spans="9:21" x14ac:dyDescent="0.25">
      <c r="I145" s="8" t="s">
        <v>625</v>
      </c>
      <c r="J145" s="47">
        <v>5072</v>
      </c>
      <c r="K145" s="47">
        <v>14065</v>
      </c>
      <c r="L145" s="5">
        <v>2223.9</v>
      </c>
      <c r="M145" s="47">
        <v>0</v>
      </c>
      <c r="N145" s="47">
        <v>0</v>
      </c>
      <c r="P145" s="47">
        <f t="shared" si="17"/>
        <v>19137</v>
      </c>
      <c r="Q145" s="47">
        <f t="shared" si="19"/>
        <v>-30</v>
      </c>
      <c r="R145">
        <f t="shared" si="16"/>
        <v>-26</v>
      </c>
      <c r="S145" s="5">
        <f t="shared" si="18"/>
        <v>2223.9</v>
      </c>
      <c r="T145" s="47">
        <f t="shared" si="20"/>
        <v>1.0999999999999091</v>
      </c>
      <c r="U145">
        <f t="shared" si="21"/>
        <v>-1.6999999999999698</v>
      </c>
    </row>
    <row r="146" spans="9:21" x14ac:dyDescent="0.25">
      <c r="I146" s="8" t="s">
        <v>626</v>
      </c>
      <c r="J146" s="47">
        <v>5056</v>
      </c>
      <c r="K146" s="47">
        <v>14092</v>
      </c>
      <c r="L146" s="5">
        <v>2223.6999999999998</v>
      </c>
      <c r="M146" s="47">
        <v>0</v>
      </c>
      <c r="N146" s="47">
        <v>0</v>
      </c>
      <c r="P146" s="47">
        <f t="shared" si="17"/>
        <v>19148</v>
      </c>
      <c r="Q146" s="47">
        <f t="shared" si="19"/>
        <v>11</v>
      </c>
      <c r="R146">
        <f t="shared" ref="R146:R209" si="22">AVERAGE(Q134:Q146)</f>
        <v>-17.692307692307693</v>
      </c>
      <c r="S146" s="5">
        <f t="shared" si="18"/>
        <v>2223.6999999999998</v>
      </c>
      <c r="T146" s="47">
        <f t="shared" si="20"/>
        <v>-0.20000000000027285</v>
      </c>
      <c r="U146">
        <f t="shared" si="21"/>
        <v>-0.86666666666678793</v>
      </c>
    </row>
    <row r="147" spans="9:21" x14ac:dyDescent="0.25">
      <c r="I147" s="8" t="s">
        <v>627</v>
      </c>
      <c r="J147" s="47">
        <v>5050</v>
      </c>
      <c r="K147" s="47">
        <v>14079</v>
      </c>
      <c r="L147" s="5">
        <v>2220.9</v>
      </c>
      <c r="M147" s="47">
        <v>0</v>
      </c>
      <c r="N147" s="47">
        <v>0</v>
      </c>
      <c r="P147" s="47">
        <f t="shared" si="17"/>
        <v>19129</v>
      </c>
      <c r="Q147" s="47">
        <f t="shared" si="19"/>
        <v>-19</v>
      </c>
      <c r="R147">
        <f t="shared" si="22"/>
        <v>-23.23076923076923</v>
      </c>
      <c r="S147" s="5">
        <f t="shared" si="18"/>
        <v>2220.9</v>
      </c>
      <c r="T147" s="47">
        <f t="shared" si="20"/>
        <v>-2.7999999999997272</v>
      </c>
      <c r="U147">
        <f t="shared" si="21"/>
        <v>-0.63333333333336361</v>
      </c>
    </row>
    <row r="148" spans="9:21" x14ac:dyDescent="0.25">
      <c r="I148" s="8" t="s">
        <v>628</v>
      </c>
      <c r="J148" s="47">
        <v>5047</v>
      </c>
      <c r="K148" s="47">
        <v>14071</v>
      </c>
      <c r="L148" s="5">
        <v>2218</v>
      </c>
      <c r="M148" s="47">
        <v>0</v>
      </c>
      <c r="N148" s="47">
        <v>0</v>
      </c>
      <c r="P148" s="47">
        <f t="shared" si="17"/>
        <v>19118</v>
      </c>
      <c r="Q148" s="47">
        <f t="shared" si="19"/>
        <v>-11</v>
      </c>
      <c r="R148">
        <f t="shared" si="22"/>
        <v>-23.307692307692307</v>
      </c>
      <c r="S148" s="5">
        <f t="shared" si="18"/>
        <v>2218</v>
      </c>
      <c r="T148" s="47">
        <f t="shared" si="20"/>
        <v>-2.9000000000000909</v>
      </c>
      <c r="U148">
        <f t="shared" si="21"/>
        <v>-1.966666666666697</v>
      </c>
    </row>
    <row r="149" spans="9:21" x14ac:dyDescent="0.25">
      <c r="I149" s="8" t="s">
        <v>629</v>
      </c>
      <c r="J149" s="47">
        <v>5045</v>
      </c>
      <c r="K149" s="47">
        <v>14068</v>
      </c>
      <c r="L149" s="5">
        <v>2212.8000000000002</v>
      </c>
      <c r="M149" s="47">
        <v>0</v>
      </c>
      <c r="N149" s="47">
        <v>0</v>
      </c>
      <c r="P149" s="47">
        <f t="shared" si="17"/>
        <v>19113</v>
      </c>
      <c r="Q149" s="47">
        <f t="shared" si="19"/>
        <v>-5</v>
      </c>
      <c r="R149">
        <f t="shared" si="22"/>
        <v>-21.76923076923077</v>
      </c>
      <c r="S149" s="5">
        <f t="shared" si="18"/>
        <v>2212.8000000000002</v>
      </c>
      <c r="T149" s="47">
        <f t="shared" si="20"/>
        <v>-5.1999999999998181</v>
      </c>
      <c r="U149">
        <f t="shared" si="21"/>
        <v>-3.6333333333332121</v>
      </c>
    </row>
    <row r="150" spans="9:21" x14ac:dyDescent="0.25">
      <c r="I150" s="8" t="s">
        <v>630</v>
      </c>
      <c r="J150" s="47">
        <v>5048</v>
      </c>
      <c r="K150" s="47">
        <v>14071</v>
      </c>
      <c r="L150" s="5">
        <v>2210.8000000000002</v>
      </c>
      <c r="M150" s="47">
        <v>0</v>
      </c>
      <c r="N150" s="47">
        <v>0</v>
      </c>
      <c r="P150" s="47">
        <f t="shared" si="17"/>
        <v>19119</v>
      </c>
      <c r="Q150" s="47">
        <f t="shared" si="19"/>
        <v>6</v>
      </c>
      <c r="R150">
        <f t="shared" si="22"/>
        <v>-20.384615384615383</v>
      </c>
      <c r="S150" s="5">
        <f t="shared" si="18"/>
        <v>2210.8000000000002</v>
      </c>
      <c r="T150" s="47">
        <f t="shared" si="20"/>
        <v>-2</v>
      </c>
      <c r="U150">
        <f t="shared" si="21"/>
        <v>-3.3666666666666365</v>
      </c>
    </row>
    <row r="151" spans="9:21" x14ac:dyDescent="0.25">
      <c r="I151" s="8" t="s">
        <v>631</v>
      </c>
      <c r="J151" s="47">
        <v>5051</v>
      </c>
      <c r="K151" s="47">
        <v>14064</v>
      </c>
      <c r="L151" s="5">
        <v>2211.8000000000002</v>
      </c>
      <c r="M151" s="47">
        <v>0</v>
      </c>
      <c r="N151" s="47">
        <v>0</v>
      </c>
      <c r="P151" s="47">
        <f t="shared" si="17"/>
        <v>19115</v>
      </c>
      <c r="Q151" s="47">
        <f t="shared" si="19"/>
        <v>-4</v>
      </c>
      <c r="R151">
        <f t="shared" si="22"/>
        <v>-17.23076923076923</v>
      </c>
      <c r="S151" s="5">
        <f t="shared" si="18"/>
        <v>2211.8000000000002</v>
      </c>
      <c r="T151" s="47">
        <f t="shared" si="20"/>
        <v>1</v>
      </c>
      <c r="U151">
        <f t="shared" si="21"/>
        <v>-2.066666666666606</v>
      </c>
    </row>
    <row r="152" spans="9:21" x14ac:dyDescent="0.25">
      <c r="I152" s="8" t="s">
        <v>632</v>
      </c>
      <c r="J152" s="47">
        <v>5055</v>
      </c>
      <c r="K152" s="47">
        <v>14050</v>
      </c>
      <c r="L152" s="5">
        <v>2210.3000000000002</v>
      </c>
      <c r="M152" s="47">
        <v>0</v>
      </c>
      <c r="N152" s="47">
        <v>0</v>
      </c>
      <c r="P152" s="47">
        <f t="shared" si="17"/>
        <v>19105</v>
      </c>
      <c r="Q152" s="47">
        <f t="shared" si="19"/>
        <v>-10</v>
      </c>
      <c r="R152">
        <f t="shared" si="22"/>
        <v>-16.153846153846153</v>
      </c>
      <c r="S152" s="5">
        <f t="shared" si="18"/>
        <v>2210.3000000000002</v>
      </c>
      <c r="T152" s="47">
        <f t="shared" si="20"/>
        <v>-1.5</v>
      </c>
      <c r="U152">
        <f t="shared" si="21"/>
        <v>-0.83333333333333337</v>
      </c>
    </row>
    <row r="153" spans="9:21" x14ac:dyDescent="0.25">
      <c r="I153" s="8" t="s">
        <v>633</v>
      </c>
      <c r="J153" s="47">
        <v>5052</v>
      </c>
      <c r="K153" s="47">
        <v>14036</v>
      </c>
      <c r="L153" s="5">
        <v>2209.1999999999998</v>
      </c>
      <c r="M153" s="47">
        <v>0</v>
      </c>
      <c r="N153" s="47">
        <v>0</v>
      </c>
      <c r="P153" s="47">
        <f t="shared" si="17"/>
        <v>19088</v>
      </c>
      <c r="Q153" s="47">
        <f t="shared" si="19"/>
        <v>-17</v>
      </c>
      <c r="R153">
        <f t="shared" si="22"/>
        <v>-17.384615384615383</v>
      </c>
      <c r="S153" s="5">
        <f t="shared" si="18"/>
        <v>2209.1999999999998</v>
      </c>
      <c r="T153" s="47">
        <f t="shared" si="20"/>
        <v>-1.1000000000003638</v>
      </c>
      <c r="U153">
        <f t="shared" si="21"/>
        <v>-0.53333333333345456</v>
      </c>
    </row>
    <row r="154" spans="9:21" x14ac:dyDescent="0.25">
      <c r="I154" s="8" t="s">
        <v>634</v>
      </c>
      <c r="J154" s="47">
        <v>5059</v>
      </c>
      <c r="K154" s="47">
        <v>14047</v>
      </c>
      <c r="L154" s="5">
        <v>2210.9</v>
      </c>
      <c r="M154" s="47">
        <v>0</v>
      </c>
      <c r="N154" s="47">
        <v>0</v>
      </c>
      <c r="P154" s="47">
        <f t="shared" si="17"/>
        <v>19106</v>
      </c>
      <c r="Q154" s="47">
        <f t="shared" si="19"/>
        <v>18</v>
      </c>
      <c r="R154">
        <f t="shared" si="22"/>
        <v>-11.692307692307692</v>
      </c>
      <c r="S154" s="5">
        <f t="shared" si="18"/>
        <v>2210.9</v>
      </c>
      <c r="T154" s="47">
        <f t="shared" si="20"/>
        <v>1.7000000000002728</v>
      </c>
      <c r="U154">
        <f t="shared" si="21"/>
        <v>-0.3000000000000303</v>
      </c>
    </row>
    <row r="155" spans="9:21" x14ac:dyDescent="0.25">
      <c r="I155" s="8" t="s">
        <v>635</v>
      </c>
      <c r="J155" s="47">
        <v>5055</v>
      </c>
      <c r="K155" s="47">
        <v>14043</v>
      </c>
      <c r="L155" s="5">
        <v>2202.8000000000002</v>
      </c>
      <c r="M155" s="47">
        <v>0</v>
      </c>
      <c r="N155" s="47">
        <v>0</v>
      </c>
      <c r="P155" s="47">
        <f t="shared" si="17"/>
        <v>19098</v>
      </c>
      <c r="Q155" s="47">
        <f t="shared" si="19"/>
        <v>-8</v>
      </c>
      <c r="R155">
        <f t="shared" si="22"/>
        <v>-15.846153846153847</v>
      </c>
      <c r="S155" s="5">
        <f t="shared" si="18"/>
        <v>2202.8000000000002</v>
      </c>
      <c r="T155" s="47">
        <f t="shared" si="20"/>
        <v>-8.0999999999999091</v>
      </c>
      <c r="U155">
        <f t="shared" si="21"/>
        <v>-2.5</v>
      </c>
    </row>
    <row r="156" spans="9:21" x14ac:dyDescent="0.25">
      <c r="I156" s="8" t="s">
        <v>636</v>
      </c>
      <c r="J156" s="47">
        <v>5063</v>
      </c>
      <c r="K156" s="47">
        <v>14033</v>
      </c>
      <c r="L156" s="5">
        <v>2210.6</v>
      </c>
      <c r="M156" s="47">
        <v>0</v>
      </c>
      <c r="N156" s="47">
        <v>0</v>
      </c>
      <c r="P156" s="47">
        <f t="shared" si="17"/>
        <v>19096</v>
      </c>
      <c r="Q156" s="47">
        <f t="shared" si="19"/>
        <v>-2</v>
      </c>
      <c r="R156">
        <f t="shared" si="22"/>
        <v>-7</v>
      </c>
      <c r="S156" s="5">
        <f t="shared" si="18"/>
        <v>2210.6</v>
      </c>
      <c r="T156" s="47">
        <f t="shared" si="20"/>
        <v>7.7999999999997272</v>
      </c>
      <c r="U156">
        <f t="shared" si="21"/>
        <v>0.46666666666669698</v>
      </c>
    </row>
    <row r="157" spans="9:21" x14ac:dyDescent="0.25">
      <c r="I157" s="8" t="s">
        <v>637</v>
      </c>
      <c r="J157" s="47">
        <v>5076</v>
      </c>
      <c r="K157" s="47">
        <v>14027</v>
      </c>
      <c r="L157" s="5">
        <v>2216.3000000000002</v>
      </c>
      <c r="M157" s="47">
        <v>0</v>
      </c>
      <c r="N157" s="47">
        <v>0</v>
      </c>
      <c r="P157" s="47">
        <f t="shared" si="17"/>
        <v>19103</v>
      </c>
      <c r="Q157" s="47">
        <f t="shared" si="19"/>
        <v>7</v>
      </c>
      <c r="R157">
        <f t="shared" si="22"/>
        <v>-4.9230769230769234</v>
      </c>
      <c r="S157" s="5">
        <f t="shared" si="18"/>
        <v>2216.3000000000002</v>
      </c>
      <c r="T157" s="47">
        <f t="shared" si="20"/>
        <v>5.7000000000002728</v>
      </c>
      <c r="U157">
        <f t="shared" si="21"/>
        <v>1.8000000000000302</v>
      </c>
    </row>
    <row r="158" spans="9:21" x14ac:dyDescent="0.25">
      <c r="I158" s="8" t="s">
        <v>638</v>
      </c>
      <c r="J158" s="47">
        <v>5055</v>
      </c>
      <c r="K158" s="47">
        <v>14024</v>
      </c>
      <c r="L158" s="5">
        <v>2213.6</v>
      </c>
      <c r="M158" s="47">
        <v>0</v>
      </c>
      <c r="N158" s="47">
        <v>0</v>
      </c>
      <c r="P158" s="47">
        <f t="shared" si="17"/>
        <v>19079</v>
      </c>
      <c r="Q158" s="47">
        <f t="shared" si="19"/>
        <v>-24</v>
      </c>
      <c r="R158">
        <f t="shared" si="22"/>
        <v>-4.4615384615384617</v>
      </c>
      <c r="S158" s="5">
        <f t="shared" si="18"/>
        <v>2213.6</v>
      </c>
      <c r="T158" s="47">
        <f t="shared" si="20"/>
        <v>-2.7000000000002728</v>
      </c>
      <c r="U158">
        <f t="shared" si="21"/>
        <v>3.5999999999999091</v>
      </c>
    </row>
    <row r="159" spans="9:21" x14ac:dyDescent="0.25">
      <c r="I159" s="8" t="s">
        <v>639</v>
      </c>
      <c r="J159" s="47">
        <v>5052</v>
      </c>
      <c r="K159" s="47">
        <v>14022</v>
      </c>
      <c r="L159" s="5">
        <v>2209.1</v>
      </c>
      <c r="M159" s="47">
        <v>0</v>
      </c>
      <c r="N159" s="47">
        <v>0</v>
      </c>
      <c r="P159" s="47">
        <f t="shared" si="17"/>
        <v>19074</v>
      </c>
      <c r="Q159" s="47">
        <f t="shared" si="19"/>
        <v>-5</v>
      </c>
      <c r="R159">
        <f t="shared" si="22"/>
        <v>-5.6923076923076925</v>
      </c>
      <c r="S159" s="5">
        <f t="shared" si="18"/>
        <v>2209.1</v>
      </c>
      <c r="T159" s="47">
        <f t="shared" si="20"/>
        <v>-4.5</v>
      </c>
      <c r="U159">
        <f t="shared" si="21"/>
        <v>-0.5</v>
      </c>
    </row>
    <row r="160" spans="9:21" x14ac:dyDescent="0.25">
      <c r="I160" s="8" t="s">
        <v>640</v>
      </c>
      <c r="J160" s="47">
        <v>5048</v>
      </c>
      <c r="K160" s="47">
        <v>14033</v>
      </c>
      <c r="L160" s="5">
        <v>2207.9</v>
      </c>
      <c r="M160" s="47">
        <v>0</v>
      </c>
      <c r="N160" s="47">
        <v>0</v>
      </c>
      <c r="P160" s="47">
        <f t="shared" si="17"/>
        <v>19081</v>
      </c>
      <c r="Q160" s="47">
        <f t="shared" si="19"/>
        <v>7</v>
      </c>
      <c r="R160">
        <f t="shared" si="22"/>
        <v>-3.6923076923076925</v>
      </c>
      <c r="S160" s="5">
        <f t="shared" si="18"/>
        <v>2207.9</v>
      </c>
      <c r="T160" s="47">
        <f t="shared" si="20"/>
        <v>-1.1999999999998181</v>
      </c>
      <c r="U160">
        <f t="shared" si="21"/>
        <v>-2.8000000000000305</v>
      </c>
    </row>
    <row r="161" spans="9:21" x14ac:dyDescent="0.25">
      <c r="I161" s="8" t="s">
        <v>641</v>
      </c>
      <c r="J161" s="47">
        <v>5029</v>
      </c>
      <c r="K161" s="47">
        <v>14034</v>
      </c>
      <c r="L161" s="5">
        <v>2203.6</v>
      </c>
      <c r="M161" s="47">
        <v>0</v>
      </c>
      <c r="N161" s="47">
        <v>0</v>
      </c>
      <c r="P161" s="47">
        <f t="shared" si="17"/>
        <v>19063</v>
      </c>
      <c r="Q161" s="47">
        <f t="shared" si="19"/>
        <v>-18</v>
      </c>
      <c r="R161">
        <f t="shared" si="22"/>
        <v>-4.2307692307692308</v>
      </c>
      <c r="S161" s="5">
        <f t="shared" si="18"/>
        <v>2203.6</v>
      </c>
      <c r="T161" s="47">
        <f t="shared" si="20"/>
        <v>-4.3000000000001819</v>
      </c>
      <c r="U161">
        <f t="shared" si="21"/>
        <v>-3.3333333333333335</v>
      </c>
    </row>
    <row r="162" spans="9:21" x14ac:dyDescent="0.25">
      <c r="I162" s="8" t="s">
        <v>642</v>
      </c>
      <c r="J162" s="47">
        <v>5045</v>
      </c>
      <c r="K162" s="47">
        <v>14030</v>
      </c>
      <c r="L162" s="5">
        <v>2203.4</v>
      </c>
      <c r="M162" s="47">
        <v>0</v>
      </c>
      <c r="N162" s="47">
        <v>0</v>
      </c>
      <c r="P162" s="47">
        <f t="shared" si="17"/>
        <v>19075</v>
      </c>
      <c r="Q162" s="47">
        <f t="shared" si="19"/>
        <v>12</v>
      </c>
      <c r="R162">
        <f t="shared" si="22"/>
        <v>-2.9230769230769229</v>
      </c>
      <c r="S162" s="5">
        <f t="shared" si="18"/>
        <v>2203.4</v>
      </c>
      <c r="T162" s="47">
        <f t="shared" si="20"/>
        <v>-0.1999999999998181</v>
      </c>
      <c r="U162">
        <f t="shared" si="21"/>
        <v>-1.8999999999999393</v>
      </c>
    </row>
    <row r="163" spans="9:21" x14ac:dyDescent="0.25">
      <c r="I163" s="8" t="s">
        <v>643</v>
      </c>
      <c r="J163" s="47">
        <v>5052</v>
      </c>
      <c r="K163" s="47">
        <v>14024</v>
      </c>
      <c r="L163" s="5">
        <v>2201.8000000000002</v>
      </c>
      <c r="M163" s="47">
        <v>0</v>
      </c>
      <c r="N163" s="47">
        <v>0</v>
      </c>
      <c r="P163" s="47">
        <f t="shared" si="17"/>
        <v>19076</v>
      </c>
      <c r="Q163" s="47">
        <f t="shared" si="19"/>
        <v>1</v>
      </c>
      <c r="R163">
        <f t="shared" si="22"/>
        <v>-3.3076923076923075</v>
      </c>
      <c r="S163" s="5">
        <f t="shared" si="18"/>
        <v>2201.8000000000002</v>
      </c>
      <c r="T163" s="47">
        <f t="shared" si="20"/>
        <v>-1.5999999999999091</v>
      </c>
      <c r="U163">
        <f t="shared" si="21"/>
        <v>-2.033333333333303</v>
      </c>
    </row>
    <row r="164" spans="9:21" x14ac:dyDescent="0.25">
      <c r="I164" s="8" t="s">
        <v>644</v>
      </c>
      <c r="J164" s="47">
        <v>5047</v>
      </c>
      <c r="K164" s="47">
        <v>14028</v>
      </c>
      <c r="L164" s="5">
        <v>2192.6</v>
      </c>
      <c r="M164" s="47">
        <v>0</v>
      </c>
      <c r="N164" s="47">
        <v>0</v>
      </c>
      <c r="P164" s="47">
        <f t="shared" si="17"/>
        <v>19075</v>
      </c>
      <c r="Q164" s="47">
        <f t="shared" si="19"/>
        <v>-1</v>
      </c>
      <c r="R164">
        <f t="shared" si="22"/>
        <v>-3.0769230769230771</v>
      </c>
      <c r="S164" s="5">
        <f t="shared" si="18"/>
        <v>2192.6</v>
      </c>
      <c r="T164" s="47">
        <f t="shared" si="20"/>
        <v>-9.2000000000002728</v>
      </c>
      <c r="U164">
        <f t="shared" si="21"/>
        <v>-3.6666666666666665</v>
      </c>
    </row>
    <row r="165" spans="9:21" x14ac:dyDescent="0.25">
      <c r="I165" s="8" t="s">
        <v>645</v>
      </c>
      <c r="J165" s="47">
        <v>5049</v>
      </c>
      <c r="K165" s="47">
        <v>14040</v>
      </c>
      <c r="L165" s="5">
        <v>2184.6999999999998</v>
      </c>
      <c r="M165" s="47">
        <v>0</v>
      </c>
      <c r="N165" s="47">
        <v>0</v>
      </c>
      <c r="P165" s="47">
        <f t="shared" si="17"/>
        <v>19089</v>
      </c>
      <c r="Q165" s="47">
        <f t="shared" si="19"/>
        <v>14</v>
      </c>
      <c r="R165">
        <f t="shared" si="22"/>
        <v>-1.2307692307692308</v>
      </c>
      <c r="S165" s="5">
        <f t="shared" si="18"/>
        <v>2184.6999999999998</v>
      </c>
      <c r="T165" s="47">
        <f t="shared" si="20"/>
        <v>-7.9000000000000909</v>
      </c>
      <c r="U165">
        <f t="shared" si="21"/>
        <v>-6.233333333333424</v>
      </c>
    </row>
    <row r="166" spans="9:21" x14ac:dyDescent="0.25">
      <c r="I166" s="8" t="s">
        <v>646</v>
      </c>
      <c r="J166" s="47">
        <v>5038</v>
      </c>
      <c r="K166" s="47">
        <v>14031</v>
      </c>
      <c r="L166" s="5">
        <v>2177.9</v>
      </c>
      <c r="M166" s="47">
        <v>0</v>
      </c>
      <c r="N166" s="47">
        <v>0</v>
      </c>
      <c r="P166" s="47">
        <f t="shared" si="17"/>
        <v>19069</v>
      </c>
      <c r="Q166" s="47">
        <f t="shared" si="19"/>
        <v>-20</v>
      </c>
      <c r="R166">
        <f t="shared" si="22"/>
        <v>-1.4615384615384615</v>
      </c>
      <c r="S166" s="5">
        <f t="shared" si="18"/>
        <v>2177.9</v>
      </c>
      <c r="T166" s="47">
        <f t="shared" si="20"/>
        <v>-6.7999999999997272</v>
      </c>
      <c r="U166">
        <f t="shared" si="21"/>
        <v>-7.966666666666697</v>
      </c>
    </row>
    <row r="167" spans="9:21" x14ac:dyDescent="0.25">
      <c r="I167" s="8" t="s">
        <v>647</v>
      </c>
      <c r="J167" s="47">
        <v>5025</v>
      </c>
      <c r="K167" s="47">
        <v>14029</v>
      </c>
      <c r="L167" s="5">
        <v>2168.9</v>
      </c>
      <c r="M167" s="47">
        <v>0</v>
      </c>
      <c r="N167" s="47">
        <v>0</v>
      </c>
      <c r="P167" s="47">
        <f t="shared" si="17"/>
        <v>19054</v>
      </c>
      <c r="Q167" s="47">
        <f t="shared" si="19"/>
        <v>-15</v>
      </c>
      <c r="R167">
        <f t="shared" si="22"/>
        <v>-4</v>
      </c>
      <c r="S167" s="5">
        <f t="shared" si="18"/>
        <v>2168.9</v>
      </c>
      <c r="T167" s="47">
        <f t="shared" si="20"/>
        <v>-9</v>
      </c>
      <c r="U167">
        <f t="shared" si="21"/>
        <v>-7.8999999999999391</v>
      </c>
    </row>
    <row r="168" spans="9:21" x14ac:dyDescent="0.25">
      <c r="I168" s="8" t="s">
        <v>648</v>
      </c>
      <c r="J168" s="47">
        <v>5045</v>
      </c>
      <c r="K168" s="47">
        <v>14032</v>
      </c>
      <c r="L168" s="5">
        <v>2162</v>
      </c>
      <c r="M168" s="47">
        <v>0</v>
      </c>
      <c r="N168" s="47">
        <v>0</v>
      </c>
      <c r="P168" s="47">
        <f t="shared" si="17"/>
        <v>19077</v>
      </c>
      <c r="Q168" s="47">
        <f t="shared" si="19"/>
        <v>23</v>
      </c>
      <c r="R168">
        <f t="shared" si="22"/>
        <v>-1.6153846153846154</v>
      </c>
      <c r="S168" s="5">
        <f t="shared" si="18"/>
        <v>2162</v>
      </c>
      <c r="T168" s="47">
        <f t="shared" si="20"/>
        <v>-6.9000000000000909</v>
      </c>
      <c r="U168">
        <f t="shared" si="21"/>
        <v>-7.566666666666606</v>
      </c>
    </row>
    <row r="169" spans="9:21" x14ac:dyDescent="0.25">
      <c r="I169" s="8" t="s">
        <v>649</v>
      </c>
      <c r="J169" s="47">
        <v>5050</v>
      </c>
      <c r="K169" s="47">
        <v>14032</v>
      </c>
      <c r="L169" s="5">
        <v>2159.6999999999998</v>
      </c>
      <c r="M169" s="47">
        <v>0</v>
      </c>
      <c r="N169" s="47">
        <v>0</v>
      </c>
      <c r="P169" s="47">
        <f t="shared" si="17"/>
        <v>19082</v>
      </c>
      <c r="Q169" s="47">
        <f t="shared" si="19"/>
        <v>5</v>
      </c>
      <c r="R169">
        <f t="shared" si="22"/>
        <v>-1.0769230769230769</v>
      </c>
      <c r="S169" s="5">
        <f t="shared" si="18"/>
        <v>2159.6999999999998</v>
      </c>
      <c r="T169" s="47">
        <f t="shared" si="20"/>
        <v>-2.3000000000001819</v>
      </c>
      <c r="U169">
        <f t="shared" si="21"/>
        <v>-6.0666666666667579</v>
      </c>
    </row>
    <row r="170" spans="9:21" x14ac:dyDescent="0.25">
      <c r="I170" s="8" t="s">
        <v>650</v>
      </c>
      <c r="J170" s="47">
        <v>5057</v>
      </c>
      <c r="K170" s="47">
        <v>14034</v>
      </c>
      <c r="L170" s="5">
        <v>2148.8000000000002</v>
      </c>
      <c r="M170" s="47">
        <v>0</v>
      </c>
      <c r="N170" s="47">
        <v>0</v>
      </c>
      <c r="P170" s="47">
        <f t="shared" si="17"/>
        <v>19091</v>
      </c>
      <c r="Q170" s="47">
        <f t="shared" si="19"/>
        <v>9</v>
      </c>
      <c r="R170">
        <f t="shared" si="22"/>
        <v>-0.92307692307692313</v>
      </c>
      <c r="S170" s="5">
        <f t="shared" si="18"/>
        <v>2148.8000000000002</v>
      </c>
      <c r="T170" s="47">
        <f t="shared" si="20"/>
        <v>-10.899999999999636</v>
      </c>
      <c r="U170">
        <f t="shared" si="21"/>
        <v>-6.69999999999997</v>
      </c>
    </row>
    <row r="171" spans="9:21" x14ac:dyDescent="0.25">
      <c r="I171" s="8" t="s">
        <v>651</v>
      </c>
      <c r="J171" s="47">
        <v>5056</v>
      </c>
      <c r="K171" s="47">
        <v>14041</v>
      </c>
      <c r="L171" s="5">
        <v>2151.6</v>
      </c>
      <c r="M171" s="47">
        <v>0</v>
      </c>
      <c r="N171" s="47">
        <v>0</v>
      </c>
      <c r="P171" s="47">
        <f t="shared" si="17"/>
        <v>19097</v>
      </c>
      <c r="Q171" s="47">
        <f t="shared" si="19"/>
        <v>6</v>
      </c>
      <c r="R171">
        <f t="shared" si="22"/>
        <v>1.3846153846153846</v>
      </c>
      <c r="S171" s="5">
        <f t="shared" si="18"/>
        <v>2151.6</v>
      </c>
      <c r="T171" s="47">
        <f t="shared" si="20"/>
        <v>2.7999999999997272</v>
      </c>
      <c r="U171">
        <f t="shared" si="21"/>
        <v>-3.466666666666697</v>
      </c>
    </row>
    <row r="172" spans="9:21" x14ac:dyDescent="0.25">
      <c r="I172" s="8" t="s">
        <v>652</v>
      </c>
      <c r="J172" s="47">
        <v>5053</v>
      </c>
      <c r="K172" s="47">
        <v>14026</v>
      </c>
      <c r="L172" s="5">
        <v>2147.1999999999998</v>
      </c>
      <c r="M172" s="47">
        <v>0</v>
      </c>
      <c r="N172" s="47">
        <v>0</v>
      </c>
      <c r="P172" s="47">
        <f t="shared" si="17"/>
        <v>19079</v>
      </c>
      <c r="Q172" s="47">
        <f t="shared" si="19"/>
        <v>-18</v>
      </c>
      <c r="R172">
        <f t="shared" si="22"/>
        <v>0.38461538461538464</v>
      </c>
      <c r="S172" s="5">
        <f t="shared" si="18"/>
        <v>2147.1999999999998</v>
      </c>
      <c r="T172" s="47">
        <f t="shared" si="20"/>
        <v>-4.4000000000000909</v>
      </c>
      <c r="U172">
        <f t="shared" si="21"/>
        <v>-4.166666666666667</v>
      </c>
    </row>
    <row r="173" spans="9:21" x14ac:dyDescent="0.25">
      <c r="I173" s="8" t="s">
        <v>653</v>
      </c>
      <c r="J173" s="47">
        <v>5051</v>
      </c>
      <c r="K173" s="47">
        <v>14025</v>
      </c>
      <c r="L173" s="5">
        <v>2143.8000000000002</v>
      </c>
      <c r="M173" s="47">
        <v>0</v>
      </c>
      <c r="N173" s="47">
        <v>0</v>
      </c>
      <c r="P173" s="47">
        <f t="shared" si="17"/>
        <v>19076</v>
      </c>
      <c r="Q173" s="47">
        <f t="shared" si="19"/>
        <v>-3</v>
      </c>
      <c r="R173">
        <f t="shared" si="22"/>
        <v>-0.38461538461538464</v>
      </c>
      <c r="S173" s="5">
        <f t="shared" si="18"/>
        <v>2143.8000000000002</v>
      </c>
      <c r="T173" s="47">
        <f t="shared" si="20"/>
        <v>-3.3999999999996362</v>
      </c>
      <c r="U173">
        <f t="shared" si="21"/>
        <v>-1.6666666666666667</v>
      </c>
    </row>
    <row r="174" spans="9:21" x14ac:dyDescent="0.25">
      <c r="I174" s="8" t="s">
        <v>654</v>
      </c>
      <c r="J174" s="47">
        <v>5058</v>
      </c>
      <c r="K174" s="47">
        <v>14035</v>
      </c>
      <c r="L174" s="5">
        <v>2139.9</v>
      </c>
      <c r="M174" s="47">
        <v>0</v>
      </c>
      <c r="N174" s="47">
        <v>0</v>
      </c>
      <c r="P174" s="47">
        <f t="shared" si="17"/>
        <v>19093</v>
      </c>
      <c r="Q174" s="47">
        <f t="shared" si="19"/>
        <v>17</v>
      </c>
      <c r="R174">
        <f t="shared" si="22"/>
        <v>2.3076923076923075</v>
      </c>
      <c r="S174" s="5">
        <f t="shared" si="18"/>
        <v>2139.9</v>
      </c>
      <c r="T174" s="47">
        <f t="shared" si="20"/>
        <v>-3.9000000000000909</v>
      </c>
      <c r="U174">
        <f t="shared" si="21"/>
        <v>-3.8999999999999395</v>
      </c>
    </row>
    <row r="175" spans="9:21" x14ac:dyDescent="0.25">
      <c r="I175" s="8" t="s">
        <v>655</v>
      </c>
      <c r="J175" s="47">
        <v>5055</v>
      </c>
      <c r="K175" s="47">
        <v>14047</v>
      </c>
      <c r="L175" s="5">
        <v>2138.1</v>
      </c>
      <c r="M175" s="47">
        <v>0</v>
      </c>
      <c r="N175" s="47">
        <v>0</v>
      </c>
      <c r="P175" s="47">
        <f t="shared" si="17"/>
        <v>19102</v>
      </c>
      <c r="Q175" s="47">
        <f t="shared" si="19"/>
        <v>9</v>
      </c>
      <c r="R175">
        <f t="shared" si="22"/>
        <v>2.0769230769230771</v>
      </c>
      <c r="S175" s="5">
        <f t="shared" si="18"/>
        <v>2138.1</v>
      </c>
      <c r="T175" s="47">
        <f t="shared" si="20"/>
        <v>-1.8000000000001819</v>
      </c>
      <c r="U175">
        <f t="shared" si="21"/>
        <v>-3.033333333333303</v>
      </c>
    </row>
    <row r="176" spans="9:21" x14ac:dyDescent="0.25">
      <c r="I176" s="8" t="s">
        <v>656</v>
      </c>
      <c r="J176" s="47">
        <v>5058</v>
      </c>
      <c r="K176" s="47">
        <v>14070</v>
      </c>
      <c r="L176" s="5">
        <v>2135</v>
      </c>
      <c r="M176" s="47">
        <v>0</v>
      </c>
      <c r="N176" s="47">
        <v>0</v>
      </c>
      <c r="P176" s="47">
        <f t="shared" si="17"/>
        <v>19128</v>
      </c>
      <c r="Q176" s="47">
        <f t="shared" si="19"/>
        <v>26</v>
      </c>
      <c r="R176">
        <f t="shared" si="22"/>
        <v>4</v>
      </c>
      <c r="S176" s="5">
        <f t="shared" si="18"/>
        <v>2135</v>
      </c>
      <c r="T176" s="47">
        <f t="shared" si="20"/>
        <v>-3.0999999999999091</v>
      </c>
      <c r="U176">
        <f t="shared" si="21"/>
        <v>-2.933333333333394</v>
      </c>
    </row>
    <row r="177" spans="9:21" x14ac:dyDescent="0.25">
      <c r="I177" s="8" t="s">
        <v>657</v>
      </c>
      <c r="J177" s="47">
        <v>5057</v>
      </c>
      <c r="K177" s="47">
        <v>14079</v>
      </c>
      <c r="L177" s="5">
        <v>2136.6999999999998</v>
      </c>
      <c r="M177" s="47">
        <v>0</v>
      </c>
      <c r="N177" s="47">
        <v>0</v>
      </c>
      <c r="P177" s="47">
        <f t="shared" si="17"/>
        <v>19136</v>
      </c>
      <c r="Q177" s="47">
        <f t="shared" si="19"/>
        <v>8</v>
      </c>
      <c r="R177">
        <f t="shared" si="22"/>
        <v>4.6923076923076925</v>
      </c>
      <c r="S177" s="5">
        <f t="shared" si="18"/>
        <v>2136.6999999999998</v>
      </c>
      <c r="T177" s="47">
        <f t="shared" si="20"/>
        <v>1.6999999999998181</v>
      </c>
      <c r="U177">
        <f t="shared" si="21"/>
        <v>-1.0666666666667577</v>
      </c>
    </row>
    <row r="178" spans="9:21" x14ac:dyDescent="0.25">
      <c r="I178" s="8" t="s">
        <v>658</v>
      </c>
      <c r="J178" s="47">
        <v>5062</v>
      </c>
      <c r="K178" s="47">
        <v>14102</v>
      </c>
      <c r="L178" s="5">
        <v>2136.8000000000002</v>
      </c>
      <c r="M178" s="47">
        <v>0</v>
      </c>
      <c r="N178" s="47">
        <v>0</v>
      </c>
      <c r="P178" s="47">
        <f t="shared" si="17"/>
        <v>19164</v>
      </c>
      <c r="Q178" s="47">
        <f t="shared" si="19"/>
        <v>28</v>
      </c>
      <c r="R178">
        <f t="shared" si="22"/>
        <v>5.7692307692307692</v>
      </c>
      <c r="S178" s="5">
        <f t="shared" si="18"/>
        <v>2136.8000000000002</v>
      </c>
      <c r="T178" s="47">
        <f t="shared" si="20"/>
        <v>0.1000000000003638</v>
      </c>
      <c r="U178">
        <f t="shared" si="21"/>
        <v>-0.43333333333324237</v>
      </c>
    </row>
    <row r="179" spans="9:21" x14ac:dyDescent="0.25">
      <c r="I179" s="8" t="s">
        <v>659</v>
      </c>
      <c r="J179" s="47">
        <v>5022</v>
      </c>
      <c r="K179" s="47">
        <v>14126</v>
      </c>
      <c r="L179" s="5">
        <v>2139.5</v>
      </c>
      <c r="M179" s="47">
        <v>0</v>
      </c>
      <c r="N179" s="47">
        <v>0</v>
      </c>
      <c r="P179" s="47">
        <f t="shared" si="17"/>
        <v>19148</v>
      </c>
      <c r="Q179" s="47">
        <f t="shared" si="19"/>
        <v>-16</v>
      </c>
      <c r="R179">
        <f t="shared" si="22"/>
        <v>6.0769230769230766</v>
      </c>
      <c r="S179" s="5">
        <f t="shared" si="18"/>
        <v>2139.5</v>
      </c>
      <c r="T179" s="47">
        <f t="shared" si="20"/>
        <v>2.6999999999998181</v>
      </c>
      <c r="U179">
        <f t="shared" si="21"/>
        <v>1.5</v>
      </c>
    </row>
    <row r="180" spans="9:21" x14ac:dyDescent="0.25">
      <c r="I180" s="8" t="s">
        <v>660</v>
      </c>
      <c r="J180" s="47">
        <v>5021</v>
      </c>
      <c r="K180" s="47">
        <v>14106</v>
      </c>
      <c r="L180" s="5">
        <v>2142.1999999999998</v>
      </c>
      <c r="M180" s="47">
        <v>0</v>
      </c>
      <c r="N180" s="47">
        <v>0</v>
      </c>
      <c r="P180" s="47">
        <f t="shared" si="17"/>
        <v>19127</v>
      </c>
      <c r="Q180" s="47">
        <f t="shared" si="19"/>
        <v>-21</v>
      </c>
      <c r="R180">
        <f t="shared" si="22"/>
        <v>5.615384615384615</v>
      </c>
      <c r="S180" s="5">
        <f t="shared" si="18"/>
        <v>2142.1999999999998</v>
      </c>
      <c r="T180" s="47">
        <f t="shared" si="20"/>
        <v>2.6999999999998181</v>
      </c>
      <c r="U180">
        <f t="shared" si="21"/>
        <v>1.8333333333333333</v>
      </c>
    </row>
    <row r="181" spans="9:21" x14ac:dyDescent="0.25">
      <c r="I181" s="8" t="s">
        <v>661</v>
      </c>
      <c r="J181" s="47">
        <v>5045</v>
      </c>
      <c r="K181" s="47">
        <v>14114</v>
      </c>
      <c r="L181" s="5">
        <v>2141.6999999999998</v>
      </c>
      <c r="M181" s="47">
        <v>0</v>
      </c>
      <c r="N181" s="47">
        <v>0</v>
      </c>
      <c r="P181" s="47">
        <f t="shared" si="17"/>
        <v>19159</v>
      </c>
      <c r="Q181" s="47">
        <f t="shared" si="19"/>
        <v>32</v>
      </c>
      <c r="R181">
        <f t="shared" si="22"/>
        <v>6.3076923076923075</v>
      </c>
      <c r="S181" s="5">
        <f t="shared" si="18"/>
        <v>2141.6999999999998</v>
      </c>
      <c r="T181" s="47">
        <f t="shared" si="20"/>
        <v>-0.5</v>
      </c>
      <c r="U181">
        <f t="shared" si="21"/>
        <v>1.6333333333332121</v>
      </c>
    </row>
    <row r="182" spans="9:21" x14ac:dyDescent="0.25">
      <c r="I182" s="8" t="s">
        <v>662</v>
      </c>
      <c r="J182" s="47">
        <v>5051</v>
      </c>
      <c r="K182" s="47">
        <v>14130</v>
      </c>
      <c r="L182" s="5">
        <v>2142.8000000000002</v>
      </c>
      <c r="M182" s="47">
        <v>0</v>
      </c>
      <c r="N182" s="47">
        <v>0</v>
      </c>
      <c r="P182" s="47">
        <f t="shared" si="17"/>
        <v>19181</v>
      </c>
      <c r="Q182" s="47">
        <f t="shared" si="19"/>
        <v>22</v>
      </c>
      <c r="R182">
        <f t="shared" si="22"/>
        <v>7.615384615384615</v>
      </c>
      <c r="S182" s="5">
        <f t="shared" si="18"/>
        <v>2142.8000000000002</v>
      </c>
      <c r="T182" s="47">
        <f t="shared" si="20"/>
        <v>1.1000000000003638</v>
      </c>
      <c r="U182">
        <f t="shared" si="21"/>
        <v>1.1000000000000607</v>
      </c>
    </row>
    <row r="183" spans="9:21" x14ac:dyDescent="0.25">
      <c r="I183" s="8" t="s">
        <v>663</v>
      </c>
      <c r="J183" s="47">
        <v>5055</v>
      </c>
      <c r="K183" s="47">
        <v>14138</v>
      </c>
      <c r="L183" s="5">
        <v>2145.9</v>
      </c>
      <c r="M183" s="47">
        <v>0</v>
      </c>
      <c r="N183" s="47">
        <v>0</v>
      </c>
      <c r="P183" s="47">
        <f t="shared" si="17"/>
        <v>19193</v>
      </c>
      <c r="Q183" s="47">
        <f t="shared" si="19"/>
        <v>12</v>
      </c>
      <c r="R183">
        <f t="shared" si="22"/>
        <v>7.8461538461538458</v>
      </c>
      <c r="S183" s="5">
        <f t="shared" si="18"/>
        <v>2145.9</v>
      </c>
      <c r="T183" s="47">
        <f t="shared" si="20"/>
        <v>3.0999999999999091</v>
      </c>
      <c r="U183">
        <f t="shared" si="21"/>
        <v>1.2333333333334242</v>
      </c>
    </row>
    <row r="184" spans="9:21" x14ac:dyDescent="0.25">
      <c r="I184" s="8" t="s">
        <v>664</v>
      </c>
      <c r="J184" s="47">
        <v>5061</v>
      </c>
      <c r="K184" s="47">
        <v>14144</v>
      </c>
      <c r="L184" s="5">
        <v>2146.1</v>
      </c>
      <c r="M184" s="47">
        <v>0</v>
      </c>
      <c r="N184" s="47">
        <v>0</v>
      </c>
      <c r="P184" s="47">
        <f t="shared" si="17"/>
        <v>19205</v>
      </c>
      <c r="Q184" s="47">
        <f t="shared" si="19"/>
        <v>12</v>
      </c>
      <c r="R184">
        <f t="shared" si="22"/>
        <v>8.3076923076923084</v>
      </c>
      <c r="S184" s="5">
        <f t="shared" si="18"/>
        <v>2146.1</v>
      </c>
      <c r="T184" s="47">
        <f t="shared" si="20"/>
        <v>0.1999999999998181</v>
      </c>
      <c r="U184">
        <f t="shared" si="21"/>
        <v>1.466666666666697</v>
      </c>
    </row>
    <row r="185" spans="9:21" x14ac:dyDescent="0.25">
      <c r="I185" s="8" t="s">
        <v>665</v>
      </c>
      <c r="J185" s="47">
        <v>5065</v>
      </c>
      <c r="K185" s="47">
        <v>14148</v>
      </c>
      <c r="L185" s="5">
        <v>2149.8000000000002</v>
      </c>
      <c r="M185" s="47">
        <v>0</v>
      </c>
      <c r="N185" s="47">
        <v>0</v>
      </c>
      <c r="P185" s="47">
        <f t="shared" si="17"/>
        <v>19213</v>
      </c>
      <c r="Q185" s="47">
        <f t="shared" si="19"/>
        <v>8</v>
      </c>
      <c r="R185">
        <f t="shared" si="22"/>
        <v>10.307692307692308</v>
      </c>
      <c r="S185" s="5">
        <f t="shared" si="18"/>
        <v>2149.8000000000002</v>
      </c>
      <c r="T185" s="47">
        <f t="shared" si="20"/>
        <v>3.7000000000002728</v>
      </c>
      <c r="U185">
        <f t="shared" si="21"/>
        <v>2.3333333333333335</v>
      </c>
    </row>
    <row r="186" spans="9:21" x14ac:dyDescent="0.25">
      <c r="I186" s="8" t="s">
        <v>666</v>
      </c>
      <c r="J186" s="47">
        <v>5070</v>
      </c>
      <c r="K186" s="47">
        <v>14158</v>
      </c>
      <c r="L186" s="5">
        <v>2151.3000000000002</v>
      </c>
      <c r="M186" s="47">
        <v>0</v>
      </c>
      <c r="N186" s="47">
        <v>0</v>
      </c>
      <c r="P186" s="47">
        <f t="shared" si="17"/>
        <v>19228</v>
      </c>
      <c r="Q186" s="47">
        <f t="shared" si="19"/>
        <v>15</v>
      </c>
      <c r="R186">
        <f t="shared" si="22"/>
        <v>11.692307692307692</v>
      </c>
      <c r="S186" s="5">
        <f t="shared" si="18"/>
        <v>2151.3000000000002</v>
      </c>
      <c r="T186" s="47">
        <f t="shared" si="20"/>
        <v>1.5</v>
      </c>
      <c r="U186">
        <f t="shared" si="21"/>
        <v>1.8000000000000302</v>
      </c>
    </row>
    <row r="187" spans="9:21" x14ac:dyDescent="0.25">
      <c r="I187" s="8" t="s">
        <v>667</v>
      </c>
      <c r="J187" s="47">
        <v>5064</v>
      </c>
      <c r="K187" s="47">
        <v>14152</v>
      </c>
      <c r="L187" s="5">
        <v>2153.6</v>
      </c>
      <c r="M187" s="47">
        <v>0</v>
      </c>
      <c r="N187" s="47">
        <v>0</v>
      </c>
      <c r="P187" s="47">
        <f t="shared" si="17"/>
        <v>19216</v>
      </c>
      <c r="Q187" s="47">
        <f t="shared" si="19"/>
        <v>-12</v>
      </c>
      <c r="R187">
        <f t="shared" si="22"/>
        <v>9.4615384615384617</v>
      </c>
      <c r="S187" s="5">
        <f t="shared" si="18"/>
        <v>2153.6</v>
      </c>
      <c r="T187" s="47">
        <f t="shared" si="20"/>
        <v>2.2999999999997272</v>
      </c>
      <c r="U187">
        <f t="shared" si="21"/>
        <v>2.5</v>
      </c>
    </row>
    <row r="188" spans="9:21" x14ac:dyDescent="0.25">
      <c r="I188" s="8" t="s">
        <v>668</v>
      </c>
      <c r="J188" s="47">
        <v>5067</v>
      </c>
      <c r="K188" s="47">
        <v>14173</v>
      </c>
      <c r="L188" s="5">
        <v>2156</v>
      </c>
      <c r="M188" s="47">
        <v>0</v>
      </c>
      <c r="N188" s="47">
        <v>0</v>
      </c>
      <c r="P188" s="47">
        <f t="shared" si="17"/>
        <v>19240</v>
      </c>
      <c r="Q188" s="47">
        <f t="shared" si="19"/>
        <v>24</v>
      </c>
      <c r="R188">
        <f t="shared" si="22"/>
        <v>10.615384615384615</v>
      </c>
      <c r="S188" s="5">
        <f t="shared" si="18"/>
        <v>2156</v>
      </c>
      <c r="T188" s="47">
        <f t="shared" si="20"/>
        <v>2.4000000000000909</v>
      </c>
      <c r="U188">
        <f t="shared" si="21"/>
        <v>2.066666666666606</v>
      </c>
    </row>
    <row r="189" spans="9:21" x14ac:dyDescent="0.25">
      <c r="I189" s="8" t="s">
        <v>669</v>
      </c>
      <c r="J189" s="47">
        <v>5069</v>
      </c>
      <c r="K189" s="47">
        <v>14189</v>
      </c>
      <c r="L189" s="5">
        <v>2157.6999999999998</v>
      </c>
      <c r="M189" s="47">
        <v>0</v>
      </c>
      <c r="N189" s="47">
        <v>0</v>
      </c>
      <c r="P189" s="47">
        <f t="shared" si="17"/>
        <v>19258</v>
      </c>
      <c r="Q189" s="47">
        <f t="shared" si="19"/>
        <v>18</v>
      </c>
      <c r="R189">
        <f t="shared" si="22"/>
        <v>10</v>
      </c>
      <c r="S189" s="5">
        <f t="shared" si="18"/>
        <v>2157.6999999999998</v>
      </c>
      <c r="T189" s="47">
        <f t="shared" si="20"/>
        <v>1.6999999999998181</v>
      </c>
      <c r="U189">
        <f t="shared" si="21"/>
        <v>2.1333333333332121</v>
      </c>
    </row>
    <row r="190" spans="9:21" x14ac:dyDescent="0.25">
      <c r="I190" s="8" t="s">
        <v>670</v>
      </c>
      <c r="J190" s="47">
        <v>5072</v>
      </c>
      <c r="K190" s="47">
        <v>14185</v>
      </c>
      <c r="L190" s="5">
        <v>2158.5</v>
      </c>
      <c r="M190" s="47">
        <v>0</v>
      </c>
      <c r="N190" s="47">
        <v>0</v>
      </c>
      <c r="P190" s="47">
        <f t="shared" si="17"/>
        <v>19257</v>
      </c>
      <c r="Q190" s="47">
        <f t="shared" si="19"/>
        <v>-1</v>
      </c>
      <c r="R190">
        <f t="shared" si="22"/>
        <v>9.3076923076923084</v>
      </c>
      <c r="S190" s="5">
        <f t="shared" si="18"/>
        <v>2158.5</v>
      </c>
      <c r="T190" s="47">
        <f t="shared" si="20"/>
        <v>0.8000000000001819</v>
      </c>
      <c r="U190">
        <f t="shared" si="21"/>
        <v>1.6333333333333637</v>
      </c>
    </row>
    <row r="191" spans="9:21" x14ac:dyDescent="0.25">
      <c r="I191" s="8" t="s">
        <v>671</v>
      </c>
      <c r="J191" s="47">
        <v>5062</v>
      </c>
      <c r="K191" s="47">
        <v>14215</v>
      </c>
      <c r="L191" s="5">
        <v>2161</v>
      </c>
      <c r="M191" s="47">
        <v>0</v>
      </c>
      <c r="N191" s="47">
        <v>0</v>
      </c>
      <c r="P191" s="47">
        <f t="shared" si="17"/>
        <v>19277</v>
      </c>
      <c r="Q191" s="47">
        <f t="shared" si="19"/>
        <v>20</v>
      </c>
      <c r="R191">
        <f t="shared" si="22"/>
        <v>8.6923076923076916</v>
      </c>
      <c r="S191" s="5">
        <f t="shared" si="18"/>
        <v>2161</v>
      </c>
      <c r="T191" s="47">
        <f t="shared" si="20"/>
        <v>2.5</v>
      </c>
      <c r="U191">
        <f t="shared" si="21"/>
        <v>1.6666666666666667</v>
      </c>
    </row>
    <row r="192" spans="9:21" x14ac:dyDescent="0.25">
      <c r="I192" s="8" t="s">
        <v>672</v>
      </c>
      <c r="J192" s="47">
        <v>5079</v>
      </c>
      <c r="K192" s="47">
        <v>14234</v>
      </c>
      <c r="L192" s="5">
        <v>2163.6999999999998</v>
      </c>
      <c r="M192" s="47">
        <v>0</v>
      </c>
      <c r="N192" s="47">
        <v>0</v>
      </c>
      <c r="P192" s="47">
        <f t="shared" si="17"/>
        <v>19313</v>
      </c>
      <c r="Q192" s="47">
        <f t="shared" si="19"/>
        <v>36</v>
      </c>
      <c r="R192">
        <f t="shared" si="22"/>
        <v>12.692307692307692</v>
      </c>
      <c r="S192" s="5">
        <f t="shared" si="18"/>
        <v>2163.6999999999998</v>
      </c>
      <c r="T192" s="47">
        <f t="shared" si="20"/>
        <v>2.6999999999998181</v>
      </c>
      <c r="U192">
        <f t="shared" si="21"/>
        <v>2</v>
      </c>
    </row>
    <row r="193" spans="9:21" x14ac:dyDescent="0.25">
      <c r="I193" s="8" t="s">
        <v>673</v>
      </c>
      <c r="J193" s="47">
        <v>5092</v>
      </c>
      <c r="K193" s="47">
        <v>14189</v>
      </c>
      <c r="L193" s="5">
        <v>2163.9</v>
      </c>
      <c r="M193" s="47">
        <v>0</v>
      </c>
      <c r="N193" s="47">
        <v>0</v>
      </c>
      <c r="P193" s="47">
        <f t="shared" si="17"/>
        <v>19281</v>
      </c>
      <c r="Q193" s="47">
        <f t="shared" si="19"/>
        <v>-32</v>
      </c>
      <c r="R193">
        <f t="shared" si="22"/>
        <v>11.846153846153847</v>
      </c>
      <c r="S193" s="5">
        <f t="shared" si="18"/>
        <v>2163.9</v>
      </c>
      <c r="T193" s="47">
        <f t="shared" si="20"/>
        <v>0.20000000000027285</v>
      </c>
      <c r="U193">
        <f t="shared" si="21"/>
        <v>1.8000000000000302</v>
      </c>
    </row>
    <row r="194" spans="9:21" x14ac:dyDescent="0.25">
      <c r="I194" s="8" t="s">
        <v>674</v>
      </c>
      <c r="J194" s="47">
        <v>5092</v>
      </c>
      <c r="K194" s="47">
        <v>14210</v>
      </c>
      <c r="L194" s="5">
        <v>2161.3000000000002</v>
      </c>
      <c r="M194" s="47">
        <v>0</v>
      </c>
      <c r="N194" s="47">
        <v>0</v>
      </c>
      <c r="P194" s="47">
        <f t="shared" si="17"/>
        <v>19302</v>
      </c>
      <c r="Q194" s="47">
        <f t="shared" si="19"/>
        <v>21</v>
      </c>
      <c r="R194">
        <f t="shared" si="22"/>
        <v>11</v>
      </c>
      <c r="S194" s="5">
        <f t="shared" si="18"/>
        <v>2161.3000000000002</v>
      </c>
      <c r="T194" s="47">
        <f t="shared" si="20"/>
        <v>-2.5999999999999091</v>
      </c>
      <c r="U194">
        <f t="shared" si="21"/>
        <v>0.10000000000006064</v>
      </c>
    </row>
    <row r="195" spans="9:21" x14ac:dyDescent="0.25">
      <c r="I195" s="8" t="s">
        <v>675</v>
      </c>
      <c r="J195" s="47">
        <v>5094</v>
      </c>
      <c r="K195" s="47">
        <v>14223</v>
      </c>
      <c r="L195" s="5">
        <v>2167.3000000000002</v>
      </c>
      <c r="M195" s="47">
        <v>0</v>
      </c>
      <c r="N195" s="47">
        <v>0</v>
      </c>
      <c r="P195" s="47">
        <f t="shared" si="17"/>
        <v>19317</v>
      </c>
      <c r="Q195" s="47">
        <f t="shared" si="19"/>
        <v>15</v>
      </c>
      <c r="R195">
        <f t="shared" si="22"/>
        <v>10.461538461538462</v>
      </c>
      <c r="S195" s="5">
        <f t="shared" si="18"/>
        <v>2167.3000000000002</v>
      </c>
      <c r="T195" s="47">
        <f t="shared" si="20"/>
        <v>6</v>
      </c>
      <c r="U195">
        <f t="shared" si="21"/>
        <v>1.2000000000001212</v>
      </c>
    </row>
    <row r="196" spans="9:21" x14ac:dyDescent="0.25">
      <c r="I196" s="8" t="s">
        <v>676</v>
      </c>
      <c r="J196" s="47">
        <v>5092</v>
      </c>
      <c r="K196" s="47">
        <v>14233</v>
      </c>
      <c r="L196" s="5">
        <v>2169.9</v>
      </c>
      <c r="M196" s="47">
        <v>0</v>
      </c>
      <c r="N196" s="47">
        <v>0</v>
      </c>
      <c r="P196" s="47">
        <f t="shared" si="17"/>
        <v>19325</v>
      </c>
      <c r="Q196" s="47">
        <f t="shared" si="19"/>
        <v>8</v>
      </c>
      <c r="R196">
        <f t="shared" si="22"/>
        <v>10.153846153846153</v>
      </c>
      <c r="S196" s="5">
        <f t="shared" si="18"/>
        <v>2169.9</v>
      </c>
      <c r="T196" s="47">
        <f t="shared" si="20"/>
        <v>2.5999999999999091</v>
      </c>
      <c r="U196">
        <f t="shared" si="21"/>
        <v>2</v>
      </c>
    </row>
    <row r="197" spans="9:21" x14ac:dyDescent="0.25">
      <c r="I197" s="8" t="s">
        <v>677</v>
      </c>
      <c r="J197" s="47">
        <v>5089</v>
      </c>
      <c r="K197" s="47">
        <v>14256</v>
      </c>
      <c r="L197" s="5">
        <v>2171.3000000000002</v>
      </c>
      <c r="M197" s="47">
        <v>0</v>
      </c>
      <c r="N197" s="47">
        <v>0</v>
      </c>
      <c r="P197" s="47">
        <f t="shared" si="17"/>
        <v>19345</v>
      </c>
      <c r="Q197" s="47">
        <f t="shared" si="19"/>
        <v>20</v>
      </c>
      <c r="R197">
        <f t="shared" si="22"/>
        <v>10.76923076923077</v>
      </c>
      <c r="S197" s="5">
        <f t="shared" si="18"/>
        <v>2171.3000000000002</v>
      </c>
      <c r="T197" s="47">
        <f t="shared" si="20"/>
        <v>1.4000000000000909</v>
      </c>
      <c r="U197">
        <f t="shared" si="21"/>
        <v>3.3333333333333335</v>
      </c>
    </row>
    <row r="198" spans="9:21" x14ac:dyDescent="0.25">
      <c r="I198" s="8" t="s">
        <v>678</v>
      </c>
      <c r="J198" s="47">
        <v>5083</v>
      </c>
      <c r="K198" s="47">
        <v>14277</v>
      </c>
      <c r="L198" s="5">
        <v>2172.6999999999998</v>
      </c>
      <c r="M198" s="47">
        <v>0</v>
      </c>
      <c r="N198" s="47">
        <v>0</v>
      </c>
      <c r="P198" s="47">
        <f t="shared" ref="P198:P226" si="23">J198+K198</f>
        <v>19360</v>
      </c>
      <c r="Q198" s="47">
        <f t="shared" si="19"/>
        <v>15</v>
      </c>
      <c r="R198">
        <f t="shared" si="22"/>
        <v>11.307692307692308</v>
      </c>
      <c r="S198" s="5">
        <f t="shared" ref="S198:S226" si="24">L198-M198</f>
        <v>2172.6999999999998</v>
      </c>
      <c r="T198" s="47">
        <f t="shared" si="20"/>
        <v>1.3999999999996362</v>
      </c>
      <c r="U198">
        <f t="shared" si="21"/>
        <v>1.7999999999998788</v>
      </c>
    </row>
    <row r="199" spans="9:21" x14ac:dyDescent="0.25">
      <c r="I199" s="8" t="s">
        <v>679</v>
      </c>
      <c r="J199" s="47">
        <v>5090</v>
      </c>
      <c r="K199" s="47">
        <v>14301</v>
      </c>
      <c r="L199" s="5">
        <v>2175.8000000000002</v>
      </c>
      <c r="M199" s="47">
        <v>0</v>
      </c>
      <c r="N199" s="47">
        <v>0</v>
      </c>
      <c r="P199" s="47">
        <f t="shared" si="23"/>
        <v>19391</v>
      </c>
      <c r="Q199" s="47">
        <f t="shared" ref="Q199:Q226" si="25">(P199-P198)</f>
        <v>31</v>
      </c>
      <c r="R199">
        <f t="shared" si="22"/>
        <v>12.538461538461538</v>
      </c>
      <c r="S199" s="5">
        <f t="shared" si="24"/>
        <v>2175.8000000000002</v>
      </c>
      <c r="T199" s="47">
        <f t="shared" ref="T199:T226" si="26">(S199-S198)</f>
        <v>3.1000000000003638</v>
      </c>
      <c r="U199">
        <f t="shared" si="21"/>
        <v>1.966666666666697</v>
      </c>
    </row>
    <row r="200" spans="9:21" x14ac:dyDescent="0.25">
      <c r="I200" s="8" t="s">
        <v>680</v>
      </c>
      <c r="J200" s="47">
        <v>5092</v>
      </c>
      <c r="K200" s="47">
        <v>14304</v>
      </c>
      <c r="L200" s="5">
        <v>2179.9</v>
      </c>
      <c r="M200" s="47">
        <v>0</v>
      </c>
      <c r="N200" s="47">
        <v>0</v>
      </c>
      <c r="P200" s="47">
        <f t="shared" si="23"/>
        <v>19396</v>
      </c>
      <c r="Q200" s="47">
        <f t="shared" si="25"/>
        <v>5</v>
      </c>
      <c r="R200">
        <f t="shared" si="22"/>
        <v>13.846153846153847</v>
      </c>
      <c r="S200" s="5">
        <f t="shared" si="24"/>
        <v>2179.9</v>
      </c>
      <c r="T200" s="47">
        <f t="shared" si="26"/>
        <v>4.0999999999999091</v>
      </c>
      <c r="U200">
        <f t="shared" si="21"/>
        <v>2.8666666666666365</v>
      </c>
    </row>
    <row r="201" spans="9:21" x14ac:dyDescent="0.25">
      <c r="I201" s="8" t="s">
        <v>681</v>
      </c>
      <c r="J201" s="47">
        <v>5083</v>
      </c>
      <c r="K201" s="47">
        <v>14317</v>
      </c>
      <c r="L201" s="5">
        <v>2182.4</v>
      </c>
      <c r="M201" s="47">
        <v>0</v>
      </c>
      <c r="N201" s="47">
        <v>0</v>
      </c>
      <c r="P201" s="47">
        <f t="shared" si="23"/>
        <v>19400</v>
      </c>
      <c r="Q201" s="47">
        <f t="shared" si="25"/>
        <v>4</v>
      </c>
      <c r="R201">
        <f t="shared" si="22"/>
        <v>12.307692307692308</v>
      </c>
      <c r="S201" s="5">
        <f t="shared" si="24"/>
        <v>2182.4</v>
      </c>
      <c r="T201" s="47">
        <f t="shared" si="26"/>
        <v>2.5</v>
      </c>
      <c r="U201">
        <f t="shared" si="21"/>
        <v>3.2333333333334244</v>
      </c>
    </row>
    <row r="202" spans="9:21" x14ac:dyDescent="0.25">
      <c r="I202" s="8" t="s">
        <v>682</v>
      </c>
      <c r="J202" s="47">
        <v>5103</v>
      </c>
      <c r="K202" s="47">
        <v>14288</v>
      </c>
      <c r="L202" s="5">
        <v>2187.5</v>
      </c>
      <c r="M202" s="47">
        <v>0</v>
      </c>
      <c r="N202" s="47">
        <v>0</v>
      </c>
      <c r="P202" s="47">
        <f t="shared" si="23"/>
        <v>19391</v>
      </c>
      <c r="Q202" s="47">
        <f t="shared" si="25"/>
        <v>-9</v>
      </c>
      <c r="R202">
        <f t="shared" si="22"/>
        <v>10.23076923076923</v>
      </c>
      <c r="S202" s="5">
        <f t="shared" si="24"/>
        <v>2187.5</v>
      </c>
      <c r="T202" s="47">
        <f t="shared" si="26"/>
        <v>5.0999999999999091</v>
      </c>
      <c r="U202">
        <f t="shared" ref="U202:U226" si="27">AVERAGE(T200:T202)</f>
        <v>3.8999999999999395</v>
      </c>
    </row>
    <row r="203" spans="9:21" x14ac:dyDescent="0.25">
      <c r="I203" s="8" t="s">
        <v>683</v>
      </c>
      <c r="J203" s="47">
        <v>5109</v>
      </c>
      <c r="K203" s="47">
        <v>14371</v>
      </c>
      <c r="L203" s="5">
        <v>2192.9</v>
      </c>
      <c r="M203" s="47">
        <v>0</v>
      </c>
      <c r="N203" s="47">
        <v>0</v>
      </c>
      <c r="P203" s="47">
        <f t="shared" si="23"/>
        <v>19480</v>
      </c>
      <c r="Q203" s="47">
        <f t="shared" si="25"/>
        <v>89</v>
      </c>
      <c r="R203">
        <f t="shared" si="22"/>
        <v>17.153846153846153</v>
      </c>
      <c r="S203" s="5">
        <f t="shared" si="24"/>
        <v>2192.9</v>
      </c>
      <c r="T203" s="47">
        <f t="shared" si="26"/>
        <v>5.4000000000000909</v>
      </c>
      <c r="U203">
        <f t="shared" si="27"/>
        <v>4.333333333333333</v>
      </c>
    </row>
    <row r="204" spans="9:21" x14ac:dyDescent="0.25">
      <c r="I204" s="8" t="s">
        <v>684</v>
      </c>
      <c r="J204" s="47">
        <v>5116</v>
      </c>
      <c r="K204" s="47">
        <v>14364</v>
      </c>
      <c r="L204" s="5">
        <v>2190.6999999999998</v>
      </c>
      <c r="M204" s="47">
        <v>0</v>
      </c>
      <c r="N204" s="47">
        <v>0</v>
      </c>
      <c r="P204" s="47">
        <f t="shared" si="23"/>
        <v>19480</v>
      </c>
      <c r="Q204" s="47">
        <f t="shared" si="25"/>
        <v>0</v>
      </c>
      <c r="R204">
        <f t="shared" si="22"/>
        <v>15.615384615384615</v>
      </c>
      <c r="S204" s="5">
        <f t="shared" si="24"/>
        <v>2190.6999999999998</v>
      </c>
      <c r="T204" s="47">
        <f t="shared" si="26"/>
        <v>-2.2000000000002728</v>
      </c>
      <c r="U204">
        <f t="shared" si="27"/>
        <v>2.7666666666665756</v>
      </c>
    </row>
    <row r="205" spans="9:21" x14ac:dyDescent="0.25">
      <c r="I205" s="8" t="s">
        <v>685</v>
      </c>
      <c r="J205" s="47">
        <v>5149</v>
      </c>
      <c r="K205" s="47">
        <v>14352</v>
      </c>
      <c r="L205" s="5">
        <v>2193.9</v>
      </c>
      <c r="M205" s="47">
        <v>0</v>
      </c>
      <c r="N205" s="47">
        <v>0</v>
      </c>
      <c r="P205" s="47">
        <f t="shared" si="23"/>
        <v>19501</v>
      </c>
      <c r="Q205" s="47">
        <f t="shared" si="25"/>
        <v>21</v>
      </c>
      <c r="R205">
        <f t="shared" si="22"/>
        <v>14.461538461538462</v>
      </c>
      <c r="S205" s="5">
        <f t="shared" si="24"/>
        <v>2193.9</v>
      </c>
      <c r="T205" s="47">
        <f t="shared" si="26"/>
        <v>3.2000000000002728</v>
      </c>
      <c r="U205">
        <f t="shared" si="27"/>
        <v>2.1333333333333635</v>
      </c>
    </row>
    <row r="206" spans="9:21" x14ac:dyDescent="0.25">
      <c r="I206" s="8" t="s">
        <v>686</v>
      </c>
      <c r="J206" s="47">
        <v>5141</v>
      </c>
      <c r="K206" s="47">
        <v>14352</v>
      </c>
      <c r="L206" s="5">
        <v>2194.5</v>
      </c>
      <c r="M206" s="47">
        <v>0</v>
      </c>
      <c r="N206" s="47">
        <v>0</v>
      </c>
      <c r="P206" s="47">
        <f t="shared" si="23"/>
        <v>19493</v>
      </c>
      <c r="Q206" s="47">
        <f t="shared" si="25"/>
        <v>-8</v>
      </c>
      <c r="R206">
        <f t="shared" si="22"/>
        <v>16.307692307692307</v>
      </c>
      <c r="S206" s="5">
        <f t="shared" si="24"/>
        <v>2194.5</v>
      </c>
      <c r="T206" s="47">
        <f t="shared" si="26"/>
        <v>0.59999999999990905</v>
      </c>
      <c r="U206">
        <f t="shared" si="27"/>
        <v>0.53333333333330302</v>
      </c>
    </row>
    <row r="207" spans="9:21" x14ac:dyDescent="0.25">
      <c r="I207" s="8" t="s">
        <v>687</v>
      </c>
      <c r="J207" s="47">
        <v>5145</v>
      </c>
      <c r="K207" s="47">
        <v>14350</v>
      </c>
      <c r="L207" s="5">
        <v>2190.1</v>
      </c>
      <c r="M207" s="47">
        <v>0</v>
      </c>
      <c r="N207" s="47">
        <v>0</v>
      </c>
      <c r="P207" s="47">
        <f t="shared" si="23"/>
        <v>19495</v>
      </c>
      <c r="Q207" s="47">
        <f t="shared" si="25"/>
        <v>2</v>
      </c>
      <c r="R207">
        <f t="shared" si="22"/>
        <v>14.846153846153847</v>
      </c>
      <c r="S207" s="5">
        <f t="shared" si="24"/>
        <v>2190.1</v>
      </c>
      <c r="T207" s="47">
        <f t="shared" si="26"/>
        <v>-4.4000000000000909</v>
      </c>
      <c r="U207">
        <f t="shared" si="27"/>
        <v>-0.19999999999996967</v>
      </c>
    </row>
    <row r="208" spans="9:21" x14ac:dyDescent="0.25">
      <c r="I208" s="8" t="s">
        <v>688</v>
      </c>
      <c r="J208" s="47">
        <v>5145</v>
      </c>
      <c r="K208" s="47">
        <v>14351</v>
      </c>
      <c r="L208" s="5">
        <v>2194.6999999999998</v>
      </c>
      <c r="M208" s="47">
        <v>0</v>
      </c>
      <c r="N208" s="47">
        <v>0</v>
      </c>
      <c r="P208" s="47">
        <f t="shared" si="23"/>
        <v>19496</v>
      </c>
      <c r="Q208" s="47">
        <f t="shared" si="25"/>
        <v>1</v>
      </c>
      <c r="R208">
        <f t="shared" si="22"/>
        <v>13.76923076923077</v>
      </c>
      <c r="S208" s="5">
        <f t="shared" si="24"/>
        <v>2194.6999999999998</v>
      </c>
      <c r="T208" s="47">
        <f t="shared" si="26"/>
        <v>4.5999999999999091</v>
      </c>
      <c r="U208">
        <f t="shared" si="27"/>
        <v>0.26666666666657574</v>
      </c>
    </row>
    <row r="209" spans="9:21" x14ac:dyDescent="0.25">
      <c r="I209" s="8" t="s">
        <v>689</v>
      </c>
      <c r="J209" s="47">
        <v>5153</v>
      </c>
      <c r="K209" s="47">
        <v>14346</v>
      </c>
      <c r="L209" s="5">
        <v>2198.1</v>
      </c>
      <c r="M209" s="47">
        <v>0</v>
      </c>
      <c r="N209" s="47">
        <v>0</v>
      </c>
      <c r="P209" s="47">
        <f t="shared" si="23"/>
        <v>19499</v>
      </c>
      <c r="Q209" s="47">
        <f t="shared" si="25"/>
        <v>3</v>
      </c>
      <c r="R209">
        <f t="shared" si="22"/>
        <v>13.384615384615385</v>
      </c>
      <c r="S209" s="5">
        <f t="shared" si="24"/>
        <v>2198.1</v>
      </c>
      <c r="T209" s="47">
        <f t="shared" si="26"/>
        <v>3.4000000000000909</v>
      </c>
      <c r="U209">
        <f t="shared" si="27"/>
        <v>1.1999999999999698</v>
      </c>
    </row>
    <row r="210" spans="9:21" x14ac:dyDescent="0.25">
      <c r="I210" s="8" t="s">
        <v>690</v>
      </c>
      <c r="J210" s="47">
        <v>5154</v>
      </c>
      <c r="K210" s="47">
        <v>14345</v>
      </c>
      <c r="L210" s="5">
        <v>2196.8000000000002</v>
      </c>
      <c r="M210" s="47">
        <v>0</v>
      </c>
      <c r="N210" s="47">
        <v>0</v>
      </c>
      <c r="P210" s="47">
        <f t="shared" si="23"/>
        <v>19499</v>
      </c>
      <c r="Q210" s="47">
        <f t="shared" si="25"/>
        <v>0</v>
      </c>
      <c r="R210">
        <f t="shared" ref="R210:R226" si="28">AVERAGE(Q198:Q210)</f>
        <v>11.846153846153847</v>
      </c>
      <c r="S210" s="5">
        <f t="shared" si="24"/>
        <v>2196.8000000000002</v>
      </c>
      <c r="T210" s="47">
        <f t="shared" si="26"/>
        <v>-1.2999999999997272</v>
      </c>
      <c r="U210">
        <f t="shared" si="27"/>
        <v>2.2333333333334244</v>
      </c>
    </row>
    <row r="211" spans="9:21" x14ac:dyDescent="0.25">
      <c r="I211" s="8" t="s">
        <v>691</v>
      </c>
      <c r="J211" s="47">
        <v>5159</v>
      </c>
      <c r="K211" s="47">
        <v>14347</v>
      </c>
      <c r="L211" s="5">
        <v>2191.8000000000002</v>
      </c>
      <c r="M211" s="47">
        <v>0</v>
      </c>
      <c r="N211" s="47">
        <v>0</v>
      </c>
      <c r="P211" s="47">
        <f t="shared" si="23"/>
        <v>19506</v>
      </c>
      <c r="Q211" s="47">
        <f t="shared" si="25"/>
        <v>7</v>
      </c>
      <c r="R211">
        <f t="shared" si="28"/>
        <v>11.23076923076923</v>
      </c>
      <c r="S211" s="5">
        <f t="shared" si="24"/>
        <v>2191.8000000000002</v>
      </c>
      <c r="T211" s="47">
        <f t="shared" si="26"/>
        <v>-5</v>
      </c>
      <c r="U211">
        <f t="shared" si="27"/>
        <v>-0.96666666666654544</v>
      </c>
    </row>
    <row r="212" spans="9:21" x14ac:dyDescent="0.25">
      <c r="I212" s="8" t="s">
        <v>692</v>
      </c>
      <c r="J212" s="47">
        <v>5157</v>
      </c>
      <c r="K212" s="47">
        <v>14357</v>
      </c>
      <c r="L212" s="5">
        <v>2188.6</v>
      </c>
      <c r="M212" s="47">
        <v>0</v>
      </c>
      <c r="N212" s="47">
        <v>0</v>
      </c>
      <c r="P212" s="47">
        <f t="shared" si="23"/>
        <v>19514</v>
      </c>
      <c r="Q212" s="47">
        <f t="shared" si="25"/>
        <v>8</v>
      </c>
      <c r="R212">
        <f t="shared" si="28"/>
        <v>9.4615384615384617</v>
      </c>
      <c r="S212" s="5">
        <f t="shared" si="24"/>
        <v>2188.6</v>
      </c>
      <c r="T212" s="47">
        <f t="shared" si="26"/>
        <v>-3.2000000000002728</v>
      </c>
      <c r="U212">
        <f t="shared" si="27"/>
        <v>-3.1666666666666665</v>
      </c>
    </row>
    <row r="213" spans="9:21" x14ac:dyDescent="0.25">
      <c r="I213" s="8" t="s">
        <v>693</v>
      </c>
      <c r="J213" s="47">
        <v>5149</v>
      </c>
      <c r="K213" s="47">
        <v>14349</v>
      </c>
      <c r="L213" s="5">
        <v>2190</v>
      </c>
      <c r="M213" s="47">
        <v>0</v>
      </c>
      <c r="N213" s="47">
        <v>0</v>
      </c>
      <c r="P213" s="47">
        <f t="shared" si="23"/>
        <v>19498</v>
      </c>
      <c r="Q213" s="47">
        <f t="shared" si="25"/>
        <v>-16</v>
      </c>
      <c r="R213">
        <f t="shared" si="28"/>
        <v>7.8461538461538458</v>
      </c>
      <c r="S213" s="5">
        <f t="shared" si="24"/>
        <v>2190</v>
      </c>
      <c r="T213" s="47">
        <f t="shared" si="26"/>
        <v>1.4000000000000909</v>
      </c>
      <c r="U213">
        <f t="shared" si="27"/>
        <v>-2.2666666666667274</v>
      </c>
    </row>
    <row r="214" spans="9:21" x14ac:dyDescent="0.25">
      <c r="I214" s="8" t="s">
        <v>694</v>
      </c>
      <c r="J214" s="47">
        <v>5149</v>
      </c>
      <c r="K214" s="47">
        <v>14370</v>
      </c>
      <c r="L214" s="5">
        <v>2189.6</v>
      </c>
      <c r="M214" s="47">
        <v>0</v>
      </c>
      <c r="N214" s="47">
        <v>0</v>
      </c>
      <c r="P214" s="47">
        <f t="shared" si="23"/>
        <v>19519</v>
      </c>
      <c r="Q214" s="47">
        <f t="shared" si="25"/>
        <v>21</v>
      </c>
      <c r="R214">
        <f t="shared" si="28"/>
        <v>9.1538461538461533</v>
      </c>
      <c r="S214" s="5">
        <f t="shared" si="24"/>
        <v>2189.6</v>
      </c>
      <c r="T214" s="47">
        <f t="shared" si="26"/>
        <v>-0.40000000000009095</v>
      </c>
      <c r="U214">
        <f t="shared" si="27"/>
        <v>-0.73333333333342432</v>
      </c>
    </row>
    <row r="215" spans="9:21" x14ac:dyDescent="0.25">
      <c r="I215" s="8" t="s">
        <v>695</v>
      </c>
      <c r="J215" s="47">
        <v>5148</v>
      </c>
      <c r="K215" s="47">
        <v>14371</v>
      </c>
      <c r="L215" s="5">
        <v>2189</v>
      </c>
      <c r="M215" s="47">
        <v>0</v>
      </c>
      <c r="N215" s="47">
        <v>0</v>
      </c>
      <c r="P215" s="47">
        <f t="shared" si="23"/>
        <v>19519</v>
      </c>
      <c r="Q215" s="47">
        <f t="shared" si="25"/>
        <v>0</v>
      </c>
      <c r="R215">
        <f t="shared" si="28"/>
        <v>9.8461538461538467</v>
      </c>
      <c r="S215" s="5">
        <f t="shared" si="24"/>
        <v>2189</v>
      </c>
      <c r="T215" s="47">
        <f t="shared" si="26"/>
        <v>-0.59999999999990905</v>
      </c>
      <c r="U215">
        <f t="shared" si="27"/>
        <v>0.13333333333336364</v>
      </c>
    </row>
    <row r="216" spans="9:21" x14ac:dyDescent="0.25">
      <c r="I216" s="8" t="s">
        <v>696</v>
      </c>
      <c r="J216" s="47">
        <v>5149</v>
      </c>
      <c r="K216" s="47">
        <v>14387</v>
      </c>
      <c r="L216" s="5">
        <v>2189.1</v>
      </c>
      <c r="M216" s="47">
        <v>0</v>
      </c>
      <c r="N216" s="47">
        <v>0</v>
      </c>
      <c r="P216" s="47">
        <f t="shared" si="23"/>
        <v>19536</v>
      </c>
      <c r="Q216" s="47">
        <f t="shared" si="25"/>
        <v>17</v>
      </c>
      <c r="R216">
        <f t="shared" si="28"/>
        <v>4.3076923076923075</v>
      </c>
      <c r="S216" s="5">
        <f t="shared" si="24"/>
        <v>2189.1</v>
      </c>
      <c r="T216" s="47">
        <f t="shared" si="26"/>
        <v>9.9999999999909051E-2</v>
      </c>
      <c r="U216">
        <f t="shared" si="27"/>
        <v>-0.3000000000000303</v>
      </c>
    </row>
    <row r="217" spans="9:21" x14ac:dyDescent="0.25">
      <c r="I217" s="8" t="s">
        <v>697</v>
      </c>
      <c r="J217" s="47">
        <v>5140</v>
      </c>
      <c r="K217" s="47">
        <v>14394</v>
      </c>
      <c r="L217" s="5">
        <v>2188.6999999999998</v>
      </c>
      <c r="M217" s="47">
        <v>0</v>
      </c>
      <c r="N217" s="47">
        <v>0</v>
      </c>
      <c r="P217" s="47">
        <f t="shared" si="23"/>
        <v>19534</v>
      </c>
      <c r="Q217" s="47">
        <f t="shared" si="25"/>
        <v>-2</v>
      </c>
      <c r="R217">
        <f t="shared" si="28"/>
        <v>4.1538461538461542</v>
      </c>
      <c r="S217" s="5">
        <f t="shared" si="24"/>
        <v>2188.6999999999998</v>
      </c>
      <c r="T217" s="47">
        <f t="shared" si="26"/>
        <v>-0.40000000000009095</v>
      </c>
      <c r="U217">
        <f t="shared" si="27"/>
        <v>-0.3000000000000303</v>
      </c>
    </row>
    <row r="218" spans="9:21" x14ac:dyDescent="0.25">
      <c r="I218" s="8" t="s">
        <v>698</v>
      </c>
      <c r="J218" s="47">
        <v>5135</v>
      </c>
      <c r="K218" s="47">
        <v>14389</v>
      </c>
      <c r="L218" s="5">
        <v>2190.3000000000002</v>
      </c>
      <c r="M218" s="47">
        <v>0</v>
      </c>
      <c r="N218" s="47">
        <v>0</v>
      </c>
      <c r="P218" s="47">
        <f t="shared" si="23"/>
        <v>19524</v>
      </c>
      <c r="Q218" s="47">
        <f t="shared" si="25"/>
        <v>-10</v>
      </c>
      <c r="R218">
        <f t="shared" si="28"/>
        <v>1.7692307692307692</v>
      </c>
      <c r="S218" s="5">
        <f t="shared" si="24"/>
        <v>2190.3000000000002</v>
      </c>
      <c r="T218" s="47">
        <f t="shared" si="26"/>
        <v>1.6000000000003638</v>
      </c>
      <c r="U218">
        <f t="shared" si="27"/>
        <v>0.43333333333339397</v>
      </c>
    </row>
    <row r="219" spans="9:21" x14ac:dyDescent="0.25">
      <c r="I219" s="8" t="s">
        <v>699</v>
      </c>
      <c r="J219" s="47">
        <v>5129</v>
      </c>
      <c r="K219" s="47">
        <v>14398</v>
      </c>
      <c r="L219" s="5">
        <v>2186.8000000000002</v>
      </c>
      <c r="M219" s="47">
        <v>0</v>
      </c>
      <c r="N219" s="47">
        <v>0</v>
      </c>
      <c r="P219" s="47">
        <f t="shared" si="23"/>
        <v>19527</v>
      </c>
      <c r="Q219" s="47">
        <f t="shared" si="25"/>
        <v>3</v>
      </c>
      <c r="R219">
        <f t="shared" si="28"/>
        <v>2.6153846153846154</v>
      </c>
      <c r="S219" s="5">
        <f t="shared" si="24"/>
        <v>2186.8000000000002</v>
      </c>
      <c r="T219" s="47">
        <f t="shared" si="26"/>
        <v>-3.5</v>
      </c>
      <c r="U219">
        <f t="shared" si="27"/>
        <v>-0.76666666666657568</v>
      </c>
    </row>
    <row r="220" spans="9:21" x14ac:dyDescent="0.25">
      <c r="I220" s="8" t="s">
        <v>700</v>
      </c>
      <c r="J220" s="47">
        <v>5129</v>
      </c>
      <c r="K220" s="47">
        <v>14407</v>
      </c>
      <c r="L220" s="5">
        <v>2182.4</v>
      </c>
      <c r="M220" s="47">
        <v>0</v>
      </c>
      <c r="N220" s="47">
        <v>0</v>
      </c>
      <c r="P220" s="47">
        <f t="shared" si="23"/>
        <v>19536</v>
      </c>
      <c r="Q220" s="47">
        <f t="shared" si="25"/>
        <v>9</v>
      </c>
      <c r="R220">
        <f t="shared" si="28"/>
        <v>3.1538461538461537</v>
      </c>
      <c r="S220" s="5">
        <f t="shared" si="24"/>
        <v>2182.4</v>
      </c>
      <c r="T220" s="47">
        <f t="shared" si="26"/>
        <v>-4.4000000000000909</v>
      </c>
      <c r="U220">
        <f t="shared" si="27"/>
        <v>-2.0999999999999091</v>
      </c>
    </row>
    <row r="221" spans="9:21" x14ac:dyDescent="0.25">
      <c r="I221" s="8" t="s">
        <v>701</v>
      </c>
      <c r="J221" s="47">
        <v>5119</v>
      </c>
      <c r="K221" s="47">
        <v>14403</v>
      </c>
      <c r="L221" s="5">
        <v>2183.6999999999998</v>
      </c>
      <c r="M221" s="47">
        <v>0</v>
      </c>
      <c r="N221" s="47">
        <v>0</v>
      </c>
      <c r="P221" s="47">
        <f t="shared" si="23"/>
        <v>19522</v>
      </c>
      <c r="Q221" s="47">
        <f t="shared" si="25"/>
        <v>-14</v>
      </c>
      <c r="R221">
        <f t="shared" si="28"/>
        <v>2</v>
      </c>
      <c r="S221" s="5">
        <f t="shared" si="24"/>
        <v>2183.6999999999998</v>
      </c>
      <c r="T221" s="47">
        <f t="shared" si="26"/>
        <v>1.2999999999997272</v>
      </c>
      <c r="U221">
        <f t="shared" si="27"/>
        <v>-2.2000000000001214</v>
      </c>
    </row>
    <row r="222" spans="9:21" x14ac:dyDescent="0.25">
      <c r="I222" s="8" t="s">
        <v>702</v>
      </c>
      <c r="J222" s="47">
        <v>5112</v>
      </c>
      <c r="K222" s="47">
        <v>14418</v>
      </c>
      <c r="L222" s="5">
        <v>2184.8000000000002</v>
      </c>
      <c r="M222" s="47">
        <v>0</v>
      </c>
      <c r="N222" s="47">
        <v>0</v>
      </c>
      <c r="P222" s="47">
        <f t="shared" si="23"/>
        <v>19530</v>
      </c>
      <c r="Q222" s="47">
        <f t="shared" si="25"/>
        <v>8</v>
      </c>
      <c r="R222">
        <f t="shared" si="28"/>
        <v>2.3846153846153846</v>
      </c>
      <c r="S222" s="5">
        <f t="shared" si="24"/>
        <v>2184.8000000000002</v>
      </c>
      <c r="T222" s="47">
        <f t="shared" si="26"/>
        <v>1.1000000000003638</v>
      </c>
      <c r="U222">
        <f t="shared" si="27"/>
        <v>-0.66666666666666663</v>
      </c>
    </row>
    <row r="223" spans="9:21" x14ac:dyDescent="0.25">
      <c r="I223" s="8" t="s">
        <v>703</v>
      </c>
      <c r="J223" s="47">
        <v>5114</v>
      </c>
      <c r="K223" s="47">
        <v>14419</v>
      </c>
      <c r="L223" s="5">
        <v>2183.5</v>
      </c>
      <c r="M223" s="47">
        <v>0</v>
      </c>
      <c r="N223" s="47">
        <v>0</v>
      </c>
      <c r="P223" s="47">
        <f t="shared" si="23"/>
        <v>19533</v>
      </c>
      <c r="Q223" s="47">
        <f t="shared" si="25"/>
        <v>3</v>
      </c>
      <c r="R223">
        <f t="shared" si="28"/>
        <v>2.6153846153846154</v>
      </c>
      <c r="S223" s="5">
        <f t="shared" si="24"/>
        <v>2183.5</v>
      </c>
      <c r="T223" s="47">
        <f t="shared" si="26"/>
        <v>-1.3000000000001819</v>
      </c>
      <c r="U223">
        <f t="shared" si="27"/>
        <v>0.36666666666663633</v>
      </c>
    </row>
    <row r="224" spans="9:21" x14ac:dyDescent="0.25">
      <c r="I224" s="8" t="s">
        <v>704</v>
      </c>
      <c r="J224" s="47">
        <v>5106</v>
      </c>
      <c r="K224" s="47">
        <v>14427</v>
      </c>
      <c r="L224" s="5">
        <v>2185.6</v>
      </c>
      <c r="M224" s="47">
        <v>0</v>
      </c>
      <c r="N224" s="47">
        <v>0</v>
      </c>
      <c r="P224" s="47">
        <f t="shared" si="23"/>
        <v>19533</v>
      </c>
      <c r="Q224" s="47">
        <f t="shared" si="25"/>
        <v>0</v>
      </c>
      <c r="R224">
        <f t="shared" si="28"/>
        <v>2.0769230769230771</v>
      </c>
      <c r="S224" s="5">
        <f t="shared" si="24"/>
        <v>2185.6</v>
      </c>
      <c r="T224" s="47">
        <f t="shared" si="26"/>
        <v>2.0999999999999091</v>
      </c>
      <c r="U224">
        <f t="shared" si="27"/>
        <v>0.63333333333336361</v>
      </c>
    </row>
    <row r="225" spans="9:21" x14ac:dyDescent="0.25">
      <c r="I225" s="8" t="s">
        <v>705</v>
      </c>
      <c r="J225" s="47">
        <v>5100</v>
      </c>
      <c r="K225" s="47">
        <v>14439</v>
      </c>
      <c r="L225" s="5">
        <v>2185.1999999999998</v>
      </c>
      <c r="M225" s="47">
        <v>0</v>
      </c>
      <c r="N225" s="47">
        <v>0</v>
      </c>
      <c r="P225" s="47">
        <f t="shared" si="23"/>
        <v>19539</v>
      </c>
      <c r="Q225" s="47">
        <f t="shared" si="25"/>
        <v>6</v>
      </c>
      <c r="R225">
        <f t="shared" si="28"/>
        <v>1.9230769230769231</v>
      </c>
      <c r="S225" s="5">
        <f t="shared" si="24"/>
        <v>2185.1999999999998</v>
      </c>
      <c r="T225" s="47">
        <f t="shared" si="26"/>
        <v>-0.40000000000009095</v>
      </c>
      <c r="U225">
        <f t="shared" si="27"/>
        <v>0.13333333333321207</v>
      </c>
    </row>
    <row r="226" spans="9:21" x14ac:dyDescent="0.25">
      <c r="I226" s="8" t="s">
        <v>706</v>
      </c>
      <c r="J226" s="47">
        <v>5100</v>
      </c>
      <c r="K226" s="47">
        <v>14452</v>
      </c>
      <c r="L226" s="5">
        <v>2183.6</v>
      </c>
      <c r="M226" s="47">
        <v>0</v>
      </c>
      <c r="N226" s="47">
        <v>0</v>
      </c>
      <c r="P226" s="47">
        <f t="shared" si="23"/>
        <v>19552</v>
      </c>
      <c r="Q226" s="47">
        <f t="shared" si="25"/>
        <v>13</v>
      </c>
      <c r="R226">
        <f t="shared" si="28"/>
        <v>4.1538461538461542</v>
      </c>
      <c r="S226" s="5">
        <f t="shared" si="24"/>
        <v>2183.6</v>
      </c>
      <c r="T226" s="47">
        <f t="shared" si="26"/>
        <v>-1.5999999999999091</v>
      </c>
      <c r="U226">
        <f t="shared" si="27"/>
        <v>3.3333333333303017E-2</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9F3DB0CD4D844B918872BCED9B9CF9" ma:contentTypeVersion="8" ma:contentTypeDescription="Create a new document." ma:contentTypeScope="" ma:versionID="f39872d7210670f8e28df64f3b8e6b7c">
  <xsd:schema xmlns:xsd="http://www.w3.org/2001/XMLSchema" xmlns:xs="http://www.w3.org/2001/XMLSchema" xmlns:p="http://schemas.microsoft.com/office/2006/metadata/properties" xmlns:ns2="cac5d118-ba7b-4807-b700-df6f95cfff50" xmlns:ns3="66951ee6-cd93-49c7-9437-e871b2a117d6" targetNamespace="http://schemas.microsoft.com/office/2006/metadata/properties" ma:root="true" ma:fieldsID="5b3c5ef4a382acc6fb2d72c08859bf8f" ns2:_="" ns3:_="">
    <xsd:import namespace="cac5d118-ba7b-4807-b700-df6f95cfff50"/>
    <xsd:import namespace="66951ee6-cd93-49c7-9437-e871b2a117d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5d118-ba7b-4807-b700-df6f95cff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6951ee6-cd93-49c7-9437-e871b2a117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5C5855D-A38F-43A3-BF85-FC4253FFE1FF}"/>
</file>

<file path=customXml/itemProps2.xml><?xml version="1.0" encoding="utf-8"?>
<ds:datastoreItem xmlns:ds="http://schemas.openxmlformats.org/officeDocument/2006/customXml" ds:itemID="{2F9547D5-06DA-4177-A009-43EAE8C5B8EE}"/>
</file>

<file path=customXml/itemProps3.xml><?xml version="1.0" encoding="utf-8"?>
<ds:datastoreItem xmlns:ds="http://schemas.openxmlformats.org/officeDocument/2006/customXml" ds:itemID="{F7645C6E-B0CF-47FD-B55A-5531C5BB99D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MASTER</vt:lpstr>
      <vt:lpstr>HaverPull</vt:lpstr>
      <vt:lpstr>Calculations</vt:lpstr>
      <vt:lpstr>fiscal_impact</vt:lpstr>
      <vt:lpstr>Fiscal_impact_072718</vt:lpstr>
      <vt:lpstr>additional info</vt:lpstr>
      <vt:lpstr>_DLX10.USE</vt:lpstr>
      <vt:lpstr>DLX1.USE</vt:lpstr>
      <vt:lpstr>fiscal_impact!Print_Area</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Parinitha Sastry</dc:creator>
  <cp:lastModifiedBy>Sage Belz</cp:lastModifiedBy>
  <cp:lastPrinted>2018-04-27T14:10:04Z</cp:lastPrinted>
  <dcterms:created xsi:type="dcterms:W3CDTF">2014-09-08T20:08:32Z</dcterms:created>
  <dcterms:modified xsi:type="dcterms:W3CDTF">2018-07-27T15:57:35Z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0x010100FA9F3DB0CD4D844B918872BCED9B9CF9</vt:lpwstr>
  </property>
  <property fmtid="{D5CDD505-2E9C-101B-9397-08002B2CF9AE}" pid="3" name="Order">
    <vt:r8>100</vt:r8>
  </property>
</Properties>
</file>