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2755" windowHeight="10770" activeTab="1"/>
  </bookViews>
  <sheets>
    <sheet name="DATA" sheetId="3" r:id="rId1"/>
    <sheet name="CHART" sheetId="4" r:id="rId2"/>
    <sheet name="MPCs" sheetId="2" r:id="rId3"/>
  </sheets>
  <calcPr calcId="145621"/>
</workbook>
</file>

<file path=xl/calcChain.xml><?xml version="1.0" encoding="utf-8"?>
<calcChain xmlns="http://schemas.openxmlformats.org/spreadsheetml/2006/main">
  <c r="T12" i="3" l="1"/>
  <c r="U12" i="3"/>
  <c r="V12" i="3"/>
  <c r="W12" i="3"/>
  <c r="X12" i="3"/>
  <c r="Y12" i="3"/>
  <c r="Z12" i="3"/>
  <c r="AA12" i="3"/>
  <c r="AB12" i="3"/>
  <c r="AC12" i="3"/>
  <c r="AD12" i="3"/>
  <c r="AE12" i="3"/>
  <c r="AF12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V11" i="3"/>
  <c r="W11" i="3"/>
  <c r="X11" i="3"/>
  <c r="Y11" i="3"/>
  <c r="Z11" i="3"/>
  <c r="AA11" i="3"/>
  <c r="AB11" i="3"/>
  <c r="AC11" i="3"/>
  <c r="AD11" i="3"/>
  <c r="AE11" i="3"/>
  <c r="AF11" i="3"/>
  <c r="U11" i="3"/>
  <c r="T11" i="3"/>
  <c r="R14" i="3"/>
  <c r="R18" i="3" s="1"/>
  <c r="R22" i="3" s="1"/>
  <c r="R26" i="3" s="1"/>
  <c r="R30" i="3" s="1"/>
  <c r="R34" i="3" s="1"/>
  <c r="R38" i="3" s="1"/>
  <c r="R42" i="3" s="1"/>
  <c r="R46" i="3" s="1"/>
  <c r="R50" i="3" s="1"/>
  <c r="R54" i="3" s="1"/>
  <c r="R58" i="3" s="1"/>
  <c r="R62" i="3" s="1"/>
  <c r="R66" i="3" s="1"/>
  <c r="R70" i="3" s="1"/>
  <c r="R74" i="3" s="1"/>
  <c r="R78" i="3" s="1"/>
  <c r="R82" i="3" s="1"/>
  <c r="R86" i="3" s="1"/>
  <c r="R90" i="3" s="1"/>
  <c r="R94" i="3" s="1"/>
  <c r="R98" i="3" s="1"/>
  <c r="R102" i="3" s="1"/>
  <c r="R106" i="3" s="1"/>
  <c r="R110" i="3" s="1"/>
  <c r="R114" i="3" s="1"/>
  <c r="R118" i="3" s="1"/>
  <c r="R122" i="3" s="1"/>
  <c r="R126" i="3" s="1"/>
  <c r="R130" i="3" s="1"/>
  <c r="R134" i="3" s="1"/>
  <c r="R138" i="3" s="1"/>
  <c r="R142" i="3" s="1"/>
  <c r="R146" i="3" s="1"/>
  <c r="R150" i="3" s="1"/>
  <c r="R154" i="3" s="1"/>
  <c r="R158" i="3" s="1"/>
  <c r="R162" i="3" s="1"/>
  <c r="R166" i="3" s="1"/>
  <c r="R170" i="3" s="1"/>
  <c r="R174" i="3" s="1"/>
  <c r="R178" i="3" s="1"/>
  <c r="R11" i="3"/>
  <c r="R15" i="3" s="1"/>
  <c r="R19" i="3" s="1"/>
  <c r="R23" i="3" s="1"/>
  <c r="R27" i="3" s="1"/>
  <c r="R31" i="3" s="1"/>
  <c r="R35" i="3" s="1"/>
  <c r="R39" i="3" s="1"/>
  <c r="R43" i="3" s="1"/>
  <c r="R47" i="3" s="1"/>
  <c r="R51" i="3" s="1"/>
  <c r="R55" i="3" s="1"/>
  <c r="R59" i="3" s="1"/>
  <c r="R63" i="3" s="1"/>
  <c r="R67" i="3" s="1"/>
  <c r="R71" i="3" s="1"/>
  <c r="R75" i="3" s="1"/>
  <c r="R79" i="3" s="1"/>
  <c r="R83" i="3" s="1"/>
  <c r="R87" i="3" s="1"/>
  <c r="R91" i="3" s="1"/>
  <c r="R95" i="3" s="1"/>
  <c r="R99" i="3" s="1"/>
  <c r="R103" i="3" s="1"/>
  <c r="R107" i="3" s="1"/>
  <c r="R111" i="3" s="1"/>
  <c r="R115" i="3" s="1"/>
  <c r="R119" i="3" s="1"/>
  <c r="R123" i="3" s="1"/>
  <c r="R127" i="3" s="1"/>
  <c r="R131" i="3" s="1"/>
  <c r="R135" i="3" s="1"/>
  <c r="R139" i="3" s="1"/>
  <c r="R143" i="3" s="1"/>
  <c r="R147" i="3" s="1"/>
  <c r="R151" i="3" s="1"/>
  <c r="R155" i="3" s="1"/>
  <c r="R159" i="3" s="1"/>
  <c r="R163" i="3" s="1"/>
  <c r="R167" i="3" s="1"/>
  <c r="R171" i="3" s="1"/>
  <c r="R175" i="3" s="1"/>
  <c r="R179" i="3" s="1"/>
  <c r="R10" i="3"/>
  <c r="R9" i="3"/>
  <c r="B10" i="3"/>
  <c r="B14" i="3" s="1"/>
  <c r="B18" i="3" s="1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B118" i="3" s="1"/>
  <c r="B122" i="3" s="1"/>
  <c r="B126" i="3" s="1"/>
  <c r="B130" i="3" s="1"/>
  <c r="B134" i="3" s="1"/>
  <c r="B138" i="3" s="1"/>
  <c r="B142" i="3" s="1"/>
  <c r="B146" i="3" s="1"/>
  <c r="B150" i="3" s="1"/>
  <c r="B154" i="3" s="1"/>
  <c r="B158" i="3" s="1"/>
  <c r="B162" i="3" s="1"/>
  <c r="B166" i="3" s="1"/>
  <c r="B170" i="3" s="1"/>
  <c r="B174" i="3" s="1"/>
  <c r="B178" i="3" s="1"/>
  <c r="B9" i="3"/>
  <c r="R12" i="3" l="1"/>
  <c r="B11" i="3"/>
  <c r="K12" i="2"/>
  <c r="L12" i="2" s="1"/>
  <c r="K11" i="2"/>
  <c r="K10" i="2"/>
  <c r="K9" i="2"/>
  <c r="K8" i="2"/>
  <c r="K7" i="2"/>
  <c r="K6" i="2"/>
  <c r="L11" i="2"/>
  <c r="L10" i="2"/>
  <c r="L9" i="2"/>
  <c r="L8" i="2"/>
  <c r="L7" i="2"/>
  <c r="K13" i="2"/>
  <c r="G8" i="2"/>
  <c r="G7" i="2"/>
  <c r="G6" i="2"/>
  <c r="H9" i="2"/>
  <c r="H8" i="2"/>
  <c r="H7" i="2"/>
  <c r="D11" i="2"/>
  <c r="C10" i="2"/>
  <c r="D10" i="2" s="1"/>
  <c r="C9" i="2"/>
  <c r="D9" i="2" s="1"/>
  <c r="C8" i="2"/>
  <c r="D8" i="2" s="1"/>
  <c r="C7" i="2"/>
  <c r="D7" i="2" s="1"/>
  <c r="C6" i="2"/>
  <c r="C13" i="2" s="1"/>
  <c r="R13" i="3" l="1"/>
  <c r="R17" i="3" s="1"/>
  <c r="R21" i="3" s="1"/>
  <c r="R25" i="3" s="1"/>
  <c r="R29" i="3" s="1"/>
  <c r="R33" i="3" s="1"/>
  <c r="R37" i="3" s="1"/>
  <c r="R41" i="3" s="1"/>
  <c r="R45" i="3" s="1"/>
  <c r="R49" i="3" s="1"/>
  <c r="R53" i="3" s="1"/>
  <c r="R57" i="3" s="1"/>
  <c r="R61" i="3" s="1"/>
  <c r="R65" i="3" s="1"/>
  <c r="R69" i="3" s="1"/>
  <c r="R73" i="3" s="1"/>
  <c r="R77" i="3" s="1"/>
  <c r="R81" i="3" s="1"/>
  <c r="R85" i="3" s="1"/>
  <c r="R89" i="3" s="1"/>
  <c r="R93" i="3" s="1"/>
  <c r="R97" i="3" s="1"/>
  <c r="R101" i="3" s="1"/>
  <c r="R105" i="3" s="1"/>
  <c r="R109" i="3" s="1"/>
  <c r="R113" i="3" s="1"/>
  <c r="R117" i="3" s="1"/>
  <c r="R121" i="3" s="1"/>
  <c r="R125" i="3" s="1"/>
  <c r="R129" i="3" s="1"/>
  <c r="R133" i="3" s="1"/>
  <c r="R137" i="3" s="1"/>
  <c r="R141" i="3" s="1"/>
  <c r="R145" i="3" s="1"/>
  <c r="R149" i="3" s="1"/>
  <c r="R153" i="3" s="1"/>
  <c r="R157" i="3" s="1"/>
  <c r="R161" i="3" s="1"/>
  <c r="R165" i="3" s="1"/>
  <c r="R169" i="3" s="1"/>
  <c r="R173" i="3" s="1"/>
  <c r="R177" i="3" s="1"/>
  <c r="R181" i="3" s="1"/>
  <c r="R16" i="3"/>
  <c r="R20" i="3" s="1"/>
  <c r="R24" i="3" s="1"/>
  <c r="R28" i="3" s="1"/>
  <c r="R32" i="3" s="1"/>
  <c r="R36" i="3" s="1"/>
  <c r="R40" i="3" s="1"/>
  <c r="R44" i="3" s="1"/>
  <c r="R48" i="3" s="1"/>
  <c r="R52" i="3" s="1"/>
  <c r="R56" i="3" s="1"/>
  <c r="R60" i="3" s="1"/>
  <c r="R64" i="3" s="1"/>
  <c r="R68" i="3" s="1"/>
  <c r="R72" i="3" s="1"/>
  <c r="R76" i="3" s="1"/>
  <c r="R80" i="3" s="1"/>
  <c r="R84" i="3" s="1"/>
  <c r="R88" i="3" s="1"/>
  <c r="R92" i="3" s="1"/>
  <c r="R96" i="3" s="1"/>
  <c r="R100" i="3" s="1"/>
  <c r="R104" i="3" s="1"/>
  <c r="R108" i="3" s="1"/>
  <c r="R112" i="3" s="1"/>
  <c r="R116" i="3" s="1"/>
  <c r="R120" i="3" s="1"/>
  <c r="R124" i="3" s="1"/>
  <c r="R128" i="3" s="1"/>
  <c r="R132" i="3" s="1"/>
  <c r="R136" i="3" s="1"/>
  <c r="R140" i="3" s="1"/>
  <c r="R144" i="3" s="1"/>
  <c r="R148" i="3" s="1"/>
  <c r="R152" i="3" s="1"/>
  <c r="R156" i="3" s="1"/>
  <c r="R160" i="3" s="1"/>
  <c r="R164" i="3" s="1"/>
  <c r="R168" i="3" s="1"/>
  <c r="R172" i="3" s="1"/>
  <c r="R176" i="3" s="1"/>
  <c r="R180" i="3" s="1"/>
  <c r="B15" i="3"/>
  <c r="B19" i="3" s="1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B119" i="3" s="1"/>
  <c r="B123" i="3" s="1"/>
  <c r="B127" i="3" s="1"/>
  <c r="B131" i="3" s="1"/>
  <c r="B135" i="3" s="1"/>
  <c r="B139" i="3" s="1"/>
  <c r="B143" i="3" s="1"/>
  <c r="B147" i="3" s="1"/>
  <c r="B151" i="3" s="1"/>
  <c r="B155" i="3" s="1"/>
  <c r="B159" i="3" s="1"/>
  <c r="B163" i="3" s="1"/>
  <c r="B167" i="3" s="1"/>
  <c r="B171" i="3" s="1"/>
  <c r="B175" i="3" s="1"/>
  <c r="B179" i="3" s="1"/>
  <c r="B12" i="3"/>
  <c r="D6" i="2"/>
  <c r="D13" i="2" s="1"/>
  <c r="G13" i="2"/>
  <c r="L6" i="2"/>
  <c r="L13" i="2" s="1"/>
  <c r="H6" i="2"/>
  <c r="H13" i="2" s="1"/>
  <c r="B13" i="3" l="1"/>
  <c r="B17" i="3" s="1"/>
  <c r="B21" i="3" s="1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B121" i="3" s="1"/>
  <c r="B125" i="3" s="1"/>
  <c r="B129" i="3" s="1"/>
  <c r="B133" i="3" s="1"/>
  <c r="B137" i="3" s="1"/>
  <c r="B141" i="3" s="1"/>
  <c r="B145" i="3" s="1"/>
  <c r="B149" i="3" s="1"/>
  <c r="B153" i="3" s="1"/>
  <c r="B157" i="3" s="1"/>
  <c r="B161" i="3" s="1"/>
  <c r="B165" i="3" s="1"/>
  <c r="B169" i="3" s="1"/>
  <c r="B173" i="3" s="1"/>
  <c r="B177" i="3" s="1"/>
  <c r="B181" i="3" s="1"/>
  <c r="B16" i="3"/>
  <c r="B20" i="3" s="1"/>
  <c r="B24" i="3" s="1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B120" i="3" s="1"/>
  <c r="B124" i="3" s="1"/>
  <c r="B128" i="3" s="1"/>
  <c r="B132" i="3" s="1"/>
  <c r="B136" i="3" s="1"/>
  <c r="B140" i="3" s="1"/>
  <c r="B144" i="3" s="1"/>
  <c r="B148" i="3" s="1"/>
  <c r="B152" i="3" s="1"/>
  <c r="B156" i="3" s="1"/>
  <c r="B160" i="3" s="1"/>
  <c r="B164" i="3" s="1"/>
  <c r="B168" i="3" s="1"/>
  <c r="B172" i="3" s="1"/>
  <c r="B176" i="3" s="1"/>
  <c r="B180" i="3" s="1"/>
</calcChain>
</file>

<file path=xl/sharedStrings.xml><?xml version="1.0" encoding="utf-8"?>
<sst xmlns="http://schemas.openxmlformats.org/spreadsheetml/2006/main" count="60" uniqueCount="28">
  <si>
    <t>S&amp;L</t>
  </si>
  <si>
    <t>Total</t>
  </si>
  <si>
    <t>Recession</t>
  </si>
  <si>
    <t>QTR</t>
  </si>
  <si>
    <t>MPCYL</t>
  </si>
  <si>
    <t>Sum:</t>
  </si>
  <si>
    <t>Weight</t>
  </si>
  <si>
    <t>Lag</t>
  </si>
  <si>
    <t>MPCYA</t>
  </si>
  <si>
    <t>MPCYT</t>
  </si>
  <si>
    <t>TOTAL</t>
  </si>
  <si>
    <t>C&amp;GI</t>
  </si>
  <si>
    <t>UBs</t>
  </si>
  <si>
    <t>Other</t>
  </si>
  <si>
    <t>CSI</t>
  </si>
  <si>
    <t>TRANSFER PAYMENTS</t>
  </si>
  <si>
    <t>FEDERAL GOVERNMENT</t>
  </si>
  <si>
    <t>TAXES</t>
  </si>
  <si>
    <t>PIT</t>
  </si>
  <si>
    <t>TRANS</t>
  </si>
  <si>
    <t>STATE AND LOCAL GOVERNMENTS</t>
  </si>
  <si>
    <t>FED</t>
  </si>
  <si>
    <t xml:space="preserve">&amp; </t>
  </si>
  <si>
    <t>FISCAL STIMULUS</t>
  </si>
  <si>
    <t>(CONTRIBUTION TO REAL GDP GROWTH, QUARTERLY PERCENT CHANGE AT ANNUAL RATE)</t>
  </si>
  <si>
    <t>(CONTRIBUTION TO REAL GDP GROWTH, FOUR-QUARTER PERCENT CHANGE)</t>
  </si>
  <si>
    <t>HIST</t>
  </si>
  <si>
    <t>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</si>
</sst>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/>
    <xf numFmtId="0" fontId="3" fillId="0" borderId="10" xfId="0" applyFont="1" applyBorder="1"/>
    <xf numFmtId="0" fontId="3" fillId="0" borderId="11" xfId="0" applyFont="1" applyBorder="1"/>
    <xf numFmtId="0" fontId="0" fillId="0" borderId="11" xfId="0" applyBorder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Fiscal Stimulus, BASE408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Recession</c:v>
          </c:tx>
          <c:spPr>
            <a:solidFill>
              <a:schemeClr val="bg1">
                <a:lumMod val="85000"/>
              </a:schemeClr>
            </a:solidFill>
            <a:ln w="0">
              <a:noFill/>
            </a:ln>
          </c:spPr>
          <c:invertIfNegative val="0"/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DATA!$S$14:$S$181</c:f>
              <c:numCache>
                <c:formatCode>General</c:formatCode>
                <c:ptCount val="16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4447616"/>
        <c:axId val="174446080"/>
      </c:barChart>
      <c:lineChart>
        <c:grouping val="standard"/>
        <c:varyColors val="0"/>
        <c:ser>
          <c:idx val="0"/>
          <c:order val="0"/>
          <c:tx>
            <c:v>Federal</c:v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DATA!$U$14:$U$181</c:f>
              <c:numCache>
                <c:formatCode>0.00</c:formatCode>
                <c:ptCount val="168"/>
                <c:pt idx="0">
                  <c:v>0.12213104351520584</c:v>
                </c:pt>
                <c:pt idx="1">
                  <c:v>0.52613232727936332</c:v>
                </c:pt>
                <c:pt idx="2">
                  <c:v>0.97088858296949532</c:v>
                </c:pt>
                <c:pt idx="3">
                  <c:v>1.0020556519236887</c:v>
                </c:pt>
                <c:pt idx="4">
                  <c:v>1.2886746280749286</c:v>
                </c:pt>
                <c:pt idx="5">
                  <c:v>0.89106318324415301</c:v>
                </c:pt>
                <c:pt idx="6">
                  <c:v>0.39006091122923625</c:v>
                </c:pt>
                <c:pt idx="7">
                  <c:v>0.26480824830705602</c:v>
                </c:pt>
                <c:pt idx="8">
                  <c:v>-7.501435961797958E-3</c:v>
                </c:pt>
                <c:pt idx="9">
                  <c:v>4.8882846002333662E-2</c:v>
                </c:pt>
                <c:pt idx="10">
                  <c:v>0.14188306778355539</c:v>
                </c:pt>
                <c:pt idx="11">
                  <c:v>3.3538188103348646E-2</c:v>
                </c:pt>
                <c:pt idx="12">
                  <c:v>1.318055737258739E-2</c:v>
                </c:pt>
                <c:pt idx="13">
                  <c:v>0.13432174790069826</c:v>
                </c:pt>
                <c:pt idx="14">
                  <c:v>6.0332958271665502E-2</c:v>
                </c:pt>
                <c:pt idx="15">
                  <c:v>0.10871857795203398</c:v>
                </c:pt>
                <c:pt idx="16">
                  <c:v>1.3399034599712964E-2</c:v>
                </c:pt>
                <c:pt idx="17">
                  <c:v>-0.16284886638045803</c:v>
                </c:pt>
                <c:pt idx="18">
                  <c:v>-0.20671257067542453</c:v>
                </c:pt>
                <c:pt idx="19">
                  <c:v>-0.24226830606747907</c:v>
                </c:pt>
                <c:pt idx="20">
                  <c:v>0.14421081529667718</c:v>
                </c:pt>
                <c:pt idx="21">
                  <c:v>0.41807115437199693</c:v>
                </c:pt>
                <c:pt idx="22">
                  <c:v>0.48122538405175919</c:v>
                </c:pt>
                <c:pt idx="23">
                  <c:v>0.64007428305272829</c:v>
                </c:pt>
                <c:pt idx="24">
                  <c:v>0.44994704461290197</c:v>
                </c:pt>
                <c:pt idx="25">
                  <c:v>0.47638745635867874</c:v>
                </c:pt>
                <c:pt idx="26">
                  <c:v>0.40511349612448022</c:v>
                </c:pt>
                <c:pt idx="27">
                  <c:v>0.45231865876478894</c:v>
                </c:pt>
                <c:pt idx="28">
                  <c:v>0.45125144277155926</c:v>
                </c:pt>
                <c:pt idx="29">
                  <c:v>0.37027353699040777</c:v>
                </c:pt>
                <c:pt idx="30">
                  <c:v>0.77975716976442833</c:v>
                </c:pt>
                <c:pt idx="31">
                  <c:v>1.1086523572846274</c:v>
                </c:pt>
                <c:pt idx="32">
                  <c:v>1.3945247965605687</c:v>
                </c:pt>
                <c:pt idx="33">
                  <c:v>1.6270861780159724</c:v>
                </c:pt>
                <c:pt idx="34">
                  <c:v>1.7678326591913924</c:v>
                </c:pt>
                <c:pt idx="35">
                  <c:v>1.0617721573228145</c:v>
                </c:pt>
                <c:pt idx="36">
                  <c:v>0.87210357781470504</c:v>
                </c:pt>
                <c:pt idx="37">
                  <c:v>0.78865784862333244</c:v>
                </c:pt>
                <c:pt idx="38">
                  <c:v>0.35764665249451372</c:v>
                </c:pt>
                <c:pt idx="39">
                  <c:v>0.85431871431137429</c:v>
                </c:pt>
                <c:pt idx="40">
                  <c:v>0.64524164130410022</c:v>
                </c:pt>
                <c:pt idx="41">
                  <c:v>0.68337300078653529</c:v>
                </c:pt>
                <c:pt idx="42">
                  <c:v>1.0537158791588239</c:v>
                </c:pt>
                <c:pt idx="43">
                  <c:v>0.64367098140029388</c:v>
                </c:pt>
                <c:pt idx="44">
                  <c:v>0.74154616653812744</c:v>
                </c:pt>
                <c:pt idx="45">
                  <c:v>0.76626714667313001</c:v>
                </c:pt>
                <c:pt idx="46">
                  <c:v>0.85549933752701746</c:v>
                </c:pt>
                <c:pt idx="47">
                  <c:v>0.8162272280527455</c:v>
                </c:pt>
                <c:pt idx="48">
                  <c:v>0.88857460361921303</c:v>
                </c:pt>
                <c:pt idx="49">
                  <c:v>0.534082209955003</c:v>
                </c:pt>
                <c:pt idx="50">
                  <c:v>-1.8427104459389256E-2</c:v>
                </c:pt>
                <c:pt idx="51">
                  <c:v>0.27266578708469424</c:v>
                </c:pt>
                <c:pt idx="52">
                  <c:v>-0.16222829642956074</c:v>
                </c:pt>
                <c:pt idx="53">
                  <c:v>-0.20975394132967068</c:v>
                </c:pt>
                <c:pt idx="54">
                  <c:v>-0.11675789727872746</c:v>
                </c:pt>
                <c:pt idx="55">
                  <c:v>0.10567340769965106</c:v>
                </c:pt>
                <c:pt idx="56">
                  <c:v>0.23304560402886607</c:v>
                </c:pt>
                <c:pt idx="57">
                  <c:v>0.42087605685117346</c:v>
                </c:pt>
                <c:pt idx="58">
                  <c:v>0.49389199687995478</c:v>
                </c:pt>
                <c:pt idx="59">
                  <c:v>0.13420265412096291</c:v>
                </c:pt>
                <c:pt idx="60">
                  <c:v>0.44690695396037838</c:v>
                </c:pt>
                <c:pt idx="61">
                  <c:v>0.33353925747725238</c:v>
                </c:pt>
                <c:pt idx="62">
                  <c:v>0.19297545648312966</c:v>
                </c:pt>
                <c:pt idx="63">
                  <c:v>0.31396614445230497</c:v>
                </c:pt>
                <c:pt idx="64">
                  <c:v>0.40462871956605201</c:v>
                </c:pt>
                <c:pt idx="65">
                  <c:v>0.52381574565213973</c:v>
                </c:pt>
                <c:pt idx="66">
                  <c:v>0.54223659603355001</c:v>
                </c:pt>
                <c:pt idx="67">
                  <c:v>0.4254892890921218</c:v>
                </c:pt>
                <c:pt idx="68">
                  <c:v>0.4781097517467543</c:v>
                </c:pt>
                <c:pt idx="69">
                  <c:v>0.46856351986291228</c:v>
                </c:pt>
                <c:pt idx="70">
                  <c:v>0.70538951652015447</c:v>
                </c:pt>
                <c:pt idx="71">
                  <c:v>0.77336989315643223</c:v>
                </c:pt>
                <c:pt idx="72">
                  <c:v>0.31864965180582222</c:v>
                </c:pt>
                <c:pt idx="73">
                  <c:v>0.11001329302623002</c:v>
                </c:pt>
                <c:pt idx="74">
                  <c:v>-0.13860198638891602</c:v>
                </c:pt>
                <c:pt idx="75">
                  <c:v>-0.2121639729507821</c:v>
                </c:pt>
                <c:pt idx="76">
                  <c:v>-0.34132857969363212</c:v>
                </c:pt>
                <c:pt idx="77">
                  <c:v>-0.34381308291702212</c:v>
                </c:pt>
                <c:pt idx="78">
                  <c:v>-0.11428911556397436</c:v>
                </c:pt>
                <c:pt idx="79">
                  <c:v>-0.24656425507358351</c:v>
                </c:pt>
                <c:pt idx="80">
                  <c:v>4.6140575426945094E-2</c:v>
                </c:pt>
                <c:pt idx="81">
                  <c:v>8.8900629513876187E-2</c:v>
                </c:pt>
                <c:pt idx="82">
                  <c:v>-0.11928035087556195</c:v>
                </c:pt>
                <c:pt idx="83">
                  <c:v>-0.14592067347009921</c:v>
                </c:pt>
                <c:pt idx="84">
                  <c:v>-0.11216722251033003</c:v>
                </c:pt>
                <c:pt idx="85">
                  <c:v>-5.4434965404611638E-2</c:v>
                </c:pt>
                <c:pt idx="86">
                  <c:v>-0.14149459475725651</c:v>
                </c:pt>
                <c:pt idx="87">
                  <c:v>-8.1375519244601159E-3</c:v>
                </c:pt>
                <c:pt idx="88">
                  <c:v>-0.23036775109269386</c:v>
                </c:pt>
                <c:pt idx="89">
                  <c:v>-0.18728954829819539</c:v>
                </c:pt>
                <c:pt idx="90">
                  <c:v>-0.11759643884651688</c:v>
                </c:pt>
                <c:pt idx="91">
                  <c:v>-0.12645907335440024</c:v>
                </c:pt>
                <c:pt idx="92">
                  <c:v>-0.14319557613040629</c:v>
                </c:pt>
                <c:pt idx="93">
                  <c:v>-0.11670864132940079</c:v>
                </c:pt>
                <c:pt idx="94">
                  <c:v>-0.15007459995262523</c:v>
                </c:pt>
                <c:pt idx="95">
                  <c:v>-6.4942685124572755E-2</c:v>
                </c:pt>
                <c:pt idx="96">
                  <c:v>8.569615055411102E-2</c:v>
                </c:pt>
                <c:pt idx="97">
                  <c:v>-3.7252550887206012E-2</c:v>
                </c:pt>
                <c:pt idx="98">
                  <c:v>0.10248931817330824</c:v>
                </c:pt>
                <c:pt idx="99">
                  <c:v>0.16674803286596573</c:v>
                </c:pt>
                <c:pt idx="100">
                  <c:v>-6.4410159805653511E-2</c:v>
                </c:pt>
                <c:pt idx="101">
                  <c:v>0.13011128821811774</c:v>
                </c:pt>
                <c:pt idx="102">
                  <c:v>-3.2141906747453278E-2</c:v>
                </c:pt>
                <c:pt idx="103">
                  <c:v>-0.16987247595045901</c:v>
                </c:pt>
                <c:pt idx="104">
                  <c:v>0.29117384808578772</c:v>
                </c:pt>
                <c:pt idx="105">
                  <c:v>0.2573937999749295</c:v>
                </c:pt>
                <c:pt idx="106">
                  <c:v>0.62036177919749402</c:v>
                </c:pt>
                <c:pt idx="107">
                  <c:v>0.93167934651271378</c:v>
                </c:pt>
                <c:pt idx="108">
                  <c:v>1.3055350840998594</c:v>
                </c:pt>
                <c:pt idx="109">
                  <c:v>1.7720941425620174</c:v>
                </c:pt>
                <c:pt idx="110">
                  <c:v>1.8991306515792774</c:v>
                </c:pt>
                <c:pt idx="111">
                  <c:v>2.0389579297773404</c:v>
                </c:pt>
                <c:pt idx="112">
                  <c:v>1.7659739357441473</c:v>
                </c:pt>
                <c:pt idx="113">
                  <c:v>1.7145352299181176</c:v>
                </c:pt>
                <c:pt idx="114">
                  <c:v>1.480325273801161</c:v>
                </c:pt>
                <c:pt idx="115">
                  <c:v>1.3943981384775734</c:v>
                </c:pt>
                <c:pt idx="116">
                  <c:v>1.2584230265190186</c:v>
                </c:pt>
                <c:pt idx="117">
                  <c:v>0.81680954505808623</c:v>
                </c:pt>
                <c:pt idx="118">
                  <c:v>0.92389936018047525</c:v>
                </c:pt>
                <c:pt idx="119">
                  <c:v>0.6196468166121113</c:v>
                </c:pt>
                <c:pt idx="120">
                  <c:v>0.49875191290551629</c:v>
                </c:pt>
                <c:pt idx="121">
                  <c:v>0.3350309712942286</c:v>
                </c:pt>
                <c:pt idx="122">
                  <c:v>0.21379425266641205</c:v>
                </c:pt>
                <c:pt idx="123">
                  <c:v>8.0305240919016072E-2</c:v>
                </c:pt>
                <c:pt idx="124">
                  <c:v>0.34007889271837105</c:v>
                </c:pt>
                <c:pt idx="125">
                  <c:v>0.3920063745917915</c:v>
                </c:pt>
                <c:pt idx="126">
                  <c:v>0.25409789264046906</c:v>
                </c:pt>
                <c:pt idx="127">
                  <c:v>0.56561940895782103</c:v>
                </c:pt>
                <c:pt idx="128">
                  <c:v>0.18731617969337505</c:v>
                </c:pt>
                <c:pt idx="129">
                  <c:v>0.25444700687154082</c:v>
                </c:pt>
                <c:pt idx="130">
                  <c:v>0.4241287747575857</c:v>
                </c:pt>
                <c:pt idx="131">
                  <c:v>0.2648160511971025</c:v>
                </c:pt>
                <c:pt idx="132">
                  <c:v>0.52084838546764778</c:v>
                </c:pt>
                <c:pt idx="133">
                  <c:v>0.94648415653983398</c:v>
                </c:pt>
                <c:pt idx="134">
                  <c:v>0.96583243773212857</c:v>
                </c:pt>
                <c:pt idx="135">
                  <c:v>1.1896957468627849</c:v>
                </c:pt>
                <c:pt idx="136">
                  <c:v>1.750178274803813</c:v>
                </c:pt>
                <c:pt idx="137">
                  <c:v>2.0797806607720131</c:v>
                </c:pt>
                <c:pt idx="138">
                  <c:v>2.434810177232245</c:v>
                </c:pt>
                <c:pt idx="139">
                  <c:v>2.5195922730610474</c:v>
                </c:pt>
                <c:pt idx="140">
                  <c:v>2.4258837958859152</c:v>
                </c:pt>
                <c:pt idx="141">
                  <c:v>1.8533759913181225</c:v>
                </c:pt>
                <c:pt idx="142">
                  <c:v>1.419194393847333</c:v>
                </c:pt>
                <c:pt idx="143">
                  <c:v>1.0692580520801118</c:v>
                </c:pt>
                <c:pt idx="144">
                  <c:v>0.13753843095013429</c:v>
                </c:pt>
                <c:pt idx="145">
                  <c:v>-0.19942711511850369</c:v>
                </c:pt>
                <c:pt idx="146">
                  <c:v>-0.47447181681618844</c:v>
                </c:pt>
                <c:pt idx="147">
                  <c:v>-0.57028297353887825</c:v>
                </c:pt>
                <c:pt idx="148">
                  <c:v>-0.39435809282913153</c:v>
                </c:pt>
                <c:pt idx="149">
                  <c:v>-0.38991830578935277</c:v>
                </c:pt>
                <c:pt idx="150">
                  <c:v>-7.1439679541725004E-2</c:v>
                </c:pt>
                <c:pt idx="151">
                  <c:v>-0.25749097607115901</c:v>
                </c:pt>
                <c:pt idx="152">
                  <c:v>-0.53271544665560322</c:v>
                </c:pt>
                <c:pt idx="153">
                  <c:v>-0.77162763177826654</c:v>
                </c:pt>
                <c:pt idx="154">
                  <c:v>-1.0231643627002882</c:v>
                </c:pt>
                <c:pt idx="155">
                  <c:v>-1.0765749424060382</c:v>
                </c:pt>
                <c:pt idx="156">
                  <c:v>-0.75895100199166277</c:v>
                </c:pt>
                <c:pt idx="157">
                  <c:v>-0.50883683436516147</c:v>
                </c:pt>
                <c:pt idx="158">
                  <c:v>-0.39656941952832581</c:v>
                </c:pt>
                <c:pt idx="159">
                  <c:v>-9.0040400153784006E-2</c:v>
                </c:pt>
                <c:pt idx="160">
                  <c:v>5.5147225434055744E-2</c:v>
                </c:pt>
                <c:pt idx="161">
                  <c:v>0.10568102165202245</c:v>
                </c:pt>
                <c:pt idx="162">
                  <c:v>0.1193358569371912</c:v>
                </c:pt>
                <c:pt idx="163">
                  <c:v>0.16853030002969319</c:v>
                </c:pt>
                <c:pt idx="164">
                  <c:v>0.15277551701914618</c:v>
                </c:pt>
                <c:pt idx="165">
                  <c:v>0.17617746618368374</c:v>
                </c:pt>
                <c:pt idx="166">
                  <c:v>0.17145749059500176</c:v>
                </c:pt>
                <c:pt idx="167">
                  <c:v>0.15891010833766525</c:v>
                </c:pt>
              </c:numCache>
            </c:numRef>
          </c:val>
          <c:smooth val="0"/>
        </c:ser>
        <c:ser>
          <c:idx val="1"/>
          <c:order val="1"/>
          <c:tx>
            <c:v>State &amp; Local</c:v>
          </c:tx>
          <c:spPr>
            <a:ln w="34925">
              <a:prstDash val="sysDot"/>
            </a:ln>
          </c:spPr>
          <c:marker>
            <c:symbol val="none"/>
          </c:marker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DATA!$AC$14:$AC$181</c:f>
              <c:numCache>
                <c:formatCode>0.00</c:formatCode>
                <c:ptCount val="168"/>
                <c:pt idx="0">
                  <c:v>0.50905068813346466</c:v>
                </c:pt>
                <c:pt idx="1">
                  <c:v>0.39539048312207453</c:v>
                </c:pt>
                <c:pt idx="2">
                  <c:v>0.6396351090433301</c:v>
                </c:pt>
                <c:pt idx="3">
                  <c:v>0.9230018052106006</c:v>
                </c:pt>
                <c:pt idx="4">
                  <c:v>0.69354972201693943</c:v>
                </c:pt>
                <c:pt idx="5">
                  <c:v>0.4981837378002838</c:v>
                </c:pt>
                <c:pt idx="6">
                  <c:v>0.23366266571057576</c:v>
                </c:pt>
                <c:pt idx="7">
                  <c:v>-4.323151715209049E-2</c:v>
                </c:pt>
                <c:pt idx="8">
                  <c:v>-0.14956802707533651</c:v>
                </c:pt>
                <c:pt idx="9">
                  <c:v>0.14355190540944052</c:v>
                </c:pt>
                <c:pt idx="10">
                  <c:v>0.17973789978542798</c:v>
                </c:pt>
                <c:pt idx="11">
                  <c:v>0.24185629658804048</c:v>
                </c:pt>
                <c:pt idx="12">
                  <c:v>0.19712622219880549</c:v>
                </c:pt>
                <c:pt idx="13">
                  <c:v>0.44369313327561122</c:v>
                </c:pt>
                <c:pt idx="14">
                  <c:v>0.58004921389340847</c:v>
                </c:pt>
                <c:pt idx="15">
                  <c:v>0.66851324156924896</c:v>
                </c:pt>
                <c:pt idx="16">
                  <c:v>0.46553513279754166</c:v>
                </c:pt>
                <c:pt idx="17">
                  <c:v>0.20932084644346249</c:v>
                </c:pt>
                <c:pt idx="18">
                  <c:v>8.0182024686705003E-2</c:v>
                </c:pt>
                <c:pt idx="19">
                  <c:v>9.4972440105936251E-2</c:v>
                </c:pt>
                <c:pt idx="20">
                  <c:v>0.32011162099124901</c:v>
                </c:pt>
                <c:pt idx="21">
                  <c:v>5.431830522960629E-2</c:v>
                </c:pt>
                <c:pt idx="22">
                  <c:v>-0.10198135415960874</c:v>
                </c:pt>
                <c:pt idx="23">
                  <c:v>-0.27004491948663001</c:v>
                </c:pt>
                <c:pt idx="24">
                  <c:v>-0.28256082501039348</c:v>
                </c:pt>
                <c:pt idx="25">
                  <c:v>-0.29632234638609772</c:v>
                </c:pt>
                <c:pt idx="26">
                  <c:v>-0.19100255998763624</c:v>
                </c:pt>
                <c:pt idx="27">
                  <c:v>-9.4594253486823751E-2</c:v>
                </c:pt>
                <c:pt idx="28">
                  <c:v>-0.16235704101985798</c:v>
                </c:pt>
                <c:pt idx="29">
                  <c:v>8.8233370885257262E-2</c:v>
                </c:pt>
                <c:pt idx="30">
                  <c:v>0.14871243695599765</c:v>
                </c:pt>
                <c:pt idx="31">
                  <c:v>0.1935348876736529</c:v>
                </c:pt>
                <c:pt idx="32">
                  <c:v>0.32375938166153712</c:v>
                </c:pt>
                <c:pt idx="33">
                  <c:v>0.2750130752278957</c:v>
                </c:pt>
                <c:pt idx="34">
                  <c:v>0.36843909702370559</c:v>
                </c:pt>
                <c:pt idx="35">
                  <c:v>0.32065413180933633</c:v>
                </c:pt>
                <c:pt idx="36">
                  <c:v>0.3593763687584044</c:v>
                </c:pt>
                <c:pt idx="37">
                  <c:v>0.50705394561011552</c:v>
                </c:pt>
                <c:pt idx="38">
                  <c:v>0.61413329832664898</c:v>
                </c:pt>
                <c:pt idx="39">
                  <c:v>0.71911310991819166</c:v>
                </c:pt>
                <c:pt idx="40">
                  <c:v>0.72731780468180696</c:v>
                </c:pt>
                <c:pt idx="41">
                  <c:v>0.81877340064244319</c:v>
                </c:pt>
                <c:pt idx="42">
                  <c:v>0.85755187900150953</c:v>
                </c:pt>
                <c:pt idx="43">
                  <c:v>0.83566993683065971</c:v>
                </c:pt>
                <c:pt idx="44">
                  <c:v>0.93491426830604163</c:v>
                </c:pt>
                <c:pt idx="45">
                  <c:v>0.87487728751169724</c:v>
                </c:pt>
                <c:pt idx="46">
                  <c:v>0.80684272923579403</c:v>
                </c:pt>
                <c:pt idx="47">
                  <c:v>0.76499140760985207</c:v>
                </c:pt>
                <c:pt idx="48">
                  <c:v>0.62660530555871896</c:v>
                </c:pt>
                <c:pt idx="49">
                  <c:v>0.45886554297404419</c:v>
                </c:pt>
                <c:pt idx="50">
                  <c:v>0.35097213537349126</c:v>
                </c:pt>
                <c:pt idx="51">
                  <c:v>0.46906237304568821</c:v>
                </c:pt>
                <c:pt idx="52">
                  <c:v>0.50184529352361396</c:v>
                </c:pt>
                <c:pt idx="53">
                  <c:v>0.70250950325653383</c:v>
                </c:pt>
                <c:pt idx="54">
                  <c:v>0.73089744050018546</c:v>
                </c:pt>
                <c:pt idx="55">
                  <c:v>0.71047921762814825</c:v>
                </c:pt>
                <c:pt idx="56">
                  <c:v>0.67970786090289304</c:v>
                </c:pt>
                <c:pt idx="57">
                  <c:v>0.59131354442571049</c:v>
                </c:pt>
                <c:pt idx="58">
                  <c:v>0.67267676488495598</c:v>
                </c:pt>
                <c:pt idx="59">
                  <c:v>0.72952763636865392</c:v>
                </c:pt>
                <c:pt idx="60">
                  <c:v>0.84801396811229146</c:v>
                </c:pt>
                <c:pt idx="61">
                  <c:v>0.82183206807833664</c:v>
                </c:pt>
                <c:pt idx="62">
                  <c:v>0.82780002330509173</c:v>
                </c:pt>
                <c:pt idx="63">
                  <c:v>0.81126534638025727</c:v>
                </c:pt>
                <c:pt idx="64">
                  <c:v>0.69535223970896554</c:v>
                </c:pt>
                <c:pt idx="65">
                  <c:v>0.78222729785033973</c:v>
                </c:pt>
                <c:pt idx="66">
                  <c:v>0.79112423348522332</c:v>
                </c:pt>
                <c:pt idx="67">
                  <c:v>0.81080391107348526</c:v>
                </c:pt>
                <c:pt idx="68">
                  <c:v>0.96374979220414958</c:v>
                </c:pt>
                <c:pt idx="69">
                  <c:v>0.8605846823069695</c:v>
                </c:pt>
                <c:pt idx="70">
                  <c:v>0.82534497530715834</c:v>
                </c:pt>
                <c:pt idx="71">
                  <c:v>0.58157219957066641</c:v>
                </c:pt>
                <c:pt idx="72">
                  <c:v>0.41441538880756645</c:v>
                </c:pt>
                <c:pt idx="73">
                  <c:v>0.47511733793031469</c:v>
                </c:pt>
                <c:pt idx="74">
                  <c:v>0.41554376488032774</c:v>
                </c:pt>
                <c:pt idx="75">
                  <c:v>0.50750329043358278</c:v>
                </c:pt>
                <c:pt idx="76">
                  <c:v>0.45636994161371902</c:v>
                </c:pt>
                <c:pt idx="77">
                  <c:v>0.51233624978408654</c:v>
                </c:pt>
                <c:pt idx="78">
                  <c:v>0.54780877568046626</c:v>
                </c:pt>
                <c:pt idx="79">
                  <c:v>0.57118170526034695</c:v>
                </c:pt>
                <c:pt idx="80">
                  <c:v>0.66770014269301803</c:v>
                </c:pt>
                <c:pt idx="81">
                  <c:v>0.5665586023560365</c:v>
                </c:pt>
                <c:pt idx="82">
                  <c:v>0.49437979911215996</c:v>
                </c:pt>
                <c:pt idx="83">
                  <c:v>0.36604264290635652</c:v>
                </c:pt>
                <c:pt idx="84">
                  <c:v>0.18676757852395093</c:v>
                </c:pt>
                <c:pt idx="85">
                  <c:v>0.31048799163825819</c:v>
                </c:pt>
                <c:pt idx="86">
                  <c:v>0.28848713168241946</c:v>
                </c:pt>
                <c:pt idx="87">
                  <c:v>0.45403838113080042</c:v>
                </c:pt>
                <c:pt idx="88">
                  <c:v>0.63338512937847702</c:v>
                </c:pt>
                <c:pt idx="89">
                  <c:v>0.41691437107481882</c:v>
                </c:pt>
                <c:pt idx="90">
                  <c:v>0.42831921566262526</c:v>
                </c:pt>
                <c:pt idx="91">
                  <c:v>0.36038463745995125</c:v>
                </c:pt>
                <c:pt idx="92">
                  <c:v>0.29973551253891573</c:v>
                </c:pt>
                <c:pt idx="93">
                  <c:v>0.52767012018769255</c:v>
                </c:pt>
                <c:pt idx="94">
                  <c:v>0.71601805534059526</c:v>
                </c:pt>
                <c:pt idx="95">
                  <c:v>0.76742604719980445</c:v>
                </c:pt>
                <c:pt idx="96">
                  <c:v>0.8727477410256318</c:v>
                </c:pt>
                <c:pt idx="97">
                  <c:v>0.72742017596188546</c:v>
                </c:pt>
                <c:pt idx="98">
                  <c:v>0.66602303718128553</c:v>
                </c:pt>
                <c:pt idx="99">
                  <c:v>0.73991004061521526</c:v>
                </c:pt>
                <c:pt idx="100">
                  <c:v>0.63282622455400872</c:v>
                </c:pt>
                <c:pt idx="101">
                  <c:v>0.5931026577596008</c:v>
                </c:pt>
                <c:pt idx="102">
                  <c:v>0.55898819400775401</c:v>
                </c:pt>
                <c:pt idx="103">
                  <c:v>0.48058263173370275</c:v>
                </c:pt>
                <c:pt idx="104">
                  <c:v>0.58838741023164076</c:v>
                </c:pt>
                <c:pt idx="105">
                  <c:v>0.86802092710157752</c:v>
                </c:pt>
                <c:pt idx="106">
                  <c:v>0.73759126114647944</c:v>
                </c:pt>
                <c:pt idx="107">
                  <c:v>1.0626284546864566</c:v>
                </c:pt>
                <c:pt idx="108">
                  <c:v>1.1794104836228452</c:v>
                </c:pt>
                <c:pt idx="109">
                  <c:v>0.96174557629121038</c:v>
                </c:pt>
                <c:pt idx="110">
                  <c:v>1.1775657575760949</c:v>
                </c:pt>
                <c:pt idx="111">
                  <c:v>0.83869936681110246</c:v>
                </c:pt>
                <c:pt idx="112">
                  <c:v>0.53066371668434986</c:v>
                </c:pt>
                <c:pt idx="113">
                  <c:v>0.47111804109575017</c:v>
                </c:pt>
                <c:pt idx="114">
                  <c:v>0.37198627960562142</c:v>
                </c:pt>
                <c:pt idx="115">
                  <c:v>0.21034601510778317</c:v>
                </c:pt>
                <c:pt idx="116">
                  <c:v>0.29218375946423975</c:v>
                </c:pt>
                <c:pt idx="117">
                  <c:v>0.39550410514329626</c:v>
                </c:pt>
                <c:pt idx="118">
                  <c:v>0.22397900923505848</c:v>
                </c:pt>
                <c:pt idx="119">
                  <c:v>0.27596685018464867</c:v>
                </c:pt>
                <c:pt idx="120">
                  <c:v>0.20395264200144042</c:v>
                </c:pt>
                <c:pt idx="121">
                  <c:v>5.9985833642510145E-2</c:v>
                </c:pt>
                <c:pt idx="122">
                  <c:v>0.10399266260479875</c:v>
                </c:pt>
                <c:pt idx="123">
                  <c:v>8.9972634467553714E-2</c:v>
                </c:pt>
                <c:pt idx="124">
                  <c:v>-1.6837226933184277E-2</c:v>
                </c:pt>
                <c:pt idx="125">
                  <c:v>-1.5286540769316778E-2</c:v>
                </c:pt>
                <c:pt idx="126">
                  <c:v>5.2628088958801375E-2</c:v>
                </c:pt>
                <c:pt idx="127">
                  <c:v>9.2327141937683502E-2</c:v>
                </c:pt>
                <c:pt idx="128">
                  <c:v>0.31674461788750274</c:v>
                </c:pt>
                <c:pt idx="129">
                  <c:v>0.34344283107537976</c:v>
                </c:pt>
                <c:pt idx="130">
                  <c:v>0.25747094723247094</c:v>
                </c:pt>
                <c:pt idx="131">
                  <c:v>0.35620981604929519</c:v>
                </c:pt>
                <c:pt idx="132">
                  <c:v>0.13773765802732268</c:v>
                </c:pt>
                <c:pt idx="133">
                  <c:v>9.768553505899831E-2</c:v>
                </c:pt>
                <c:pt idx="134">
                  <c:v>0.19034932133569238</c:v>
                </c:pt>
                <c:pt idx="135">
                  <c:v>0.16214277586636489</c:v>
                </c:pt>
                <c:pt idx="136">
                  <c:v>0.52451756536651539</c:v>
                </c:pt>
                <c:pt idx="137">
                  <c:v>0.79383061299558599</c:v>
                </c:pt>
                <c:pt idx="138">
                  <c:v>0.82447019616361672</c:v>
                </c:pt>
                <c:pt idx="139">
                  <c:v>0.73368602206571709</c:v>
                </c:pt>
                <c:pt idx="140">
                  <c:v>0.28130644275487926</c:v>
                </c:pt>
                <c:pt idx="141">
                  <c:v>4.4917584042774766E-2</c:v>
                </c:pt>
                <c:pt idx="142">
                  <c:v>-0.12898977992671173</c:v>
                </c:pt>
                <c:pt idx="143">
                  <c:v>-0.30503942350749746</c:v>
                </c:pt>
                <c:pt idx="144">
                  <c:v>-0.33931237172744722</c:v>
                </c:pt>
                <c:pt idx="145">
                  <c:v>-0.49670236714932803</c:v>
                </c:pt>
                <c:pt idx="146">
                  <c:v>-0.58946854938461302</c:v>
                </c:pt>
                <c:pt idx="147">
                  <c:v>-0.56451769764435</c:v>
                </c:pt>
                <c:pt idx="148">
                  <c:v>-0.52692936040847904</c:v>
                </c:pt>
                <c:pt idx="149">
                  <c:v>-0.43537664355497074</c:v>
                </c:pt>
                <c:pt idx="150">
                  <c:v>-0.3296366798006668</c:v>
                </c:pt>
                <c:pt idx="151">
                  <c:v>-0.24077417694044251</c:v>
                </c:pt>
                <c:pt idx="152">
                  <c:v>-7.8780903361184609E-2</c:v>
                </c:pt>
                <c:pt idx="153">
                  <c:v>-2.5350117135268524E-3</c:v>
                </c:pt>
                <c:pt idx="154">
                  <c:v>0.13417052581182565</c:v>
                </c:pt>
                <c:pt idx="155">
                  <c:v>0.19268319132253692</c:v>
                </c:pt>
                <c:pt idx="156">
                  <c:v>0.2123066161794025</c:v>
                </c:pt>
                <c:pt idx="157">
                  <c:v>0.32827869969983525</c:v>
                </c:pt>
                <c:pt idx="158">
                  <c:v>0.37322148265642097</c:v>
                </c:pt>
                <c:pt idx="159">
                  <c:v>0.48465803824888876</c:v>
                </c:pt>
                <c:pt idx="160">
                  <c:v>0.5510920582526565</c:v>
                </c:pt>
                <c:pt idx="161">
                  <c:v>0.4876364778056172</c:v>
                </c:pt>
                <c:pt idx="162">
                  <c:v>0.42682433821808674</c:v>
                </c:pt>
                <c:pt idx="163">
                  <c:v>0.35801952819514649</c:v>
                </c:pt>
                <c:pt idx="164">
                  <c:v>0.33357891500287573</c:v>
                </c:pt>
                <c:pt idx="165">
                  <c:v>0.28820838200497845</c:v>
                </c:pt>
                <c:pt idx="166">
                  <c:v>0.27901535129509547</c:v>
                </c:pt>
                <c:pt idx="167">
                  <c:v>0.27975135591262523</c:v>
                </c:pt>
              </c:numCache>
            </c:numRef>
          </c:val>
          <c:smooth val="0"/>
        </c:ser>
        <c:ser>
          <c:idx val="3"/>
          <c:order val="3"/>
          <c:tx>
            <c:v>Total</c:v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DATA!$R$14:$R$181</c:f>
              <c:numCache>
                <c:formatCode>General</c:formatCode>
                <c:ptCount val="168"/>
                <c:pt idx="0">
                  <c:v>1975.1</c:v>
                </c:pt>
                <c:pt idx="1">
                  <c:v>1975.1999999999998</c:v>
                </c:pt>
                <c:pt idx="2">
                  <c:v>1975.2999999999997</c:v>
                </c:pt>
                <c:pt idx="3">
                  <c:v>1975.3999999999996</c:v>
                </c:pt>
                <c:pt idx="4">
                  <c:v>1976.1</c:v>
                </c:pt>
                <c:pt idx="5">
                  <c:v>1976.1999999999998</c:v>
                </c:pt>
                <c:pt idx="6">
                  <c:v>1976.2999999999997</c:v>
                </c:pt>
                <c:pt idx="7">
                  <c:v>1976.3999999999996</c:v>
                </c:pt>
                <c:pt idx="8">
                  <c:v>1977.1</c:v>
                </c:pt>
                <c:pt idx="9">
                  <c:v>1977.1999999999998</c:v>
                </c:pt>
                <c:pt idx="10">
                  <c:v>1977.2999999999997</c:v>
                </c:pt>
                <c:pt idx="11">
                  <c:v>1977.3999999999996</c:v>
                </c:pt>
                <c:pt idx="12">
                  <c:v>1978.1</c:v>
                </c:pt>
                <c:pt idx="13">
                  <c:v>1978.1999999999998</c:v>
                </c:pt>
                <c:pt idx="14">
                  <c:v>1978.2999999999997</c:v>
                </c:pt>
                <c:pt idx="15">
                  <c:v>1978.3999999999996</c:v>
                </c:pt>
                <c:pt idx="16">
                  <c:v>1979.1</c:v>
                </c:pt>
                <c:pt idx="17">
                  <c:v>1979.1999999999998</c:v>
                </c:pt>
                <c:pt idx="18">
                  <c:v>1979.2999999999997</c:v>
                </c:pt>
                <c:pt idx="19">
                  <c:v>1979.3999999999996</c:v>
                </c:pt>
                <c:pt idx="20">
                  <c:v>1980.1</c:v>
                </c:pt>
                <c:pt idx="21">
                  <c:v>1980.1999999999998</c:v>
                </c:pt>
                <c:pt idx="22">
                  <c:v>1980.2999999999997</c:v>
                </c:pt>
                <c:pt idx="23">
                  <c:v>1980.3999999999996</c:v>
                </c:pt>
                <c:pt idx="24">
                  <c:v>1981.1</c:v>
                </c:pt>
                <c:pt idx="25">
                  <c:v>1981.1999999999998</c:v>
                </c:pt>
                <c:pt idx="26">
                  <c:v>1981.2999999999997</c:v>
                </c:pt>
                <c:pt idx="27">
                  <c:v>1981.3999999999996</c:v>
                </c:pt>
                <c:pt idx="28">
                  <c:v>1982.1</c:v>
                </c:pt>
                <c:pt idx="29">
                  <c:v>1982.1999999999998</c:v>
                </c:pt>
                <c:pt idx="30">
                  <c:v>1982.2999999999997</c:v>
                </c:pt>
                <c:pt idx="31">
                  <c:v>1982.3999999999996</c:v>
                </c:pt>
                <c:pt idx="32">
                  <c:v>1983.1</c:v>
                </c:pt>
                <c:pt idx="33">
                  <c:v>1983.1999999999998</c:v>
                </c:pt>
                <c:pt idx="34">
                  <c:v>1983.2999999999997</c:v>
                </c:pt>
                <c:pt idx="35">
                  <c:v>1983.3999999999996</c:v>
                </c:pt>
                <c:pt idx="36">
                  <c:v>1984.1</c:v>
                </c:pt>
                <c:pt idx="37">
                  <c:v>1984.1999999999998</c:v>
                </c:pt>
                <c:pt idx="38">
                  <c:v>1984.2999999999997</c:v>
                </c:pt>
                <c:pt idx="39">
                  <c:v>1984.3999999999996</c:v>
                </c:pt>
                <c:pt idx="40">
                  <c:v>1985.1</c:v>
                </c:pt>
                <c:pt idx="41">
                  <c:v>1985.1999999999998</c:v>
                </c:pt>
                <c:pt idx="42">
                  <c:v>1985.2999999999997</c:v>
                </c:pt>
                <c:pt idx="43">
                  <c:v>1985.3999999999996</c:v>
                </c:pt>
                <c:pt idx="44">
                  <c:v>1986.1</c:v>
                </c:pt>
                <c:pt idx="45">
                  <c:v>1986.1999999999998</c:v>
                </c:pt>
                <c:pt idx="46">
                  <c:v>1986.2999999999997</c:v>
                </c:pt>
                <c:pt idx="47">
                  <c:v>1986.3999999999996</c:v>
                </c:pt>
                <c:pt idx="48">
                  <c:v>1987.1</c:v>
                </c:pt>
                <c:pt idx="49">
                  <c:v>1987.1999999999998</c:v>
                </c:pt>
                <c:pt idx="50">
                  <c:v>1987.2999999999997</c:v>
                </c:pt>
                <c:pt idx="51">
                  <c:v>1987.3999999999996</c:v>
                </c:pt>
                <c:pt idx="52">
                  <c:v>1988.1</c:v>
                </c:pt>
                <c:pt idx="53">
                  <c:v>1988.1999999999998</c:v>
                </c:pt>
                <c:pt idx="54">
                  <c:v>1988.2999999999997</c:v>
                </c:pt>
                <c:pt idx="55">
                  <c:v>1988.3999999999996</c:v>
                </c:pt>
                <c:pt idx="56">
                  <c:v>1989.1</c:v>
                </c:pt>
                <c:pt idx="57">
                  <c:v>1989.1999999999998</c:v>
                </c:pt>
                <c:pt idx="58">
                  <c:v>1989.2999999999997</c:v>
                </c:pt>
                <c:pt idx="59">
                  <c:v>1989.3999999999996</c:v>
                </c:pt>
                <c:pt idx="60">
                  <c:v>1990.1</c:v>
                </c:pt>
                <c:pt idx="61">
                  <c:v>1990.1999999999998</c:v>
                </c:pt>
                <c:pt idx="62">
                  <c:v>1990.2999999999997</c:v>
                </c:pt>
                <c:pt idx="63">
                  <c:v>1990.3999999999996</c:v>
                </c:pt>
                <c:pt idx="64">
                  <c:v>1991.1</c:v>
                </c:pt>
                <c:pt idx="65">
                  <c:v>1991.1999999999998</c:v>
                </c:pt>
                <c:pt idx="66">
                  <c:v>1991.2999999999997</c:v>
                </c:pt>
                <c:pt idx="67">
                  <c:v>1991.3999999999996</c:v>
                </c:pt>
                <c:pt idx="68">
                  <c:v>1992.1</c:v>
                </c:pt>
                <c:pt idx="69">
                  <c:v>1992.1999999999998</c:v>
                </c:pt>
                <c:pt idx="70">
                  <c:v>1992.2999999999997</c:v>
                </c:pt>
                <c:pt idx="71">
                  <c:v>1992.3999999999996</c:v>
                </c:pt>
                <c:pt idx="72">
                  <c:v>1993.1</c:v>
                </c:pt>
                <c:pt idx="73">
                  <c:v>1993.1999999999998</c:v>
                </c:pt>
                <c:pt idx="74">
                  <c:v>1993.2999999999997</c:v>
                </c:pt>
                <c:pt idx="75">
                  <c:v>1993.3999999999996</c:v>
                </c:pt>
                <c:pt idx="76">
                  <c:v>1994.1</c:v>
                </c:pt>
                <c:pt idx="77">
                  <c:v>1994.1999999999998</c:v>
                </c:pt>
                <c:pt idx="78">
                  <c:v>1994.2999999999997</c:v>
                </c:pt>
                <c:pt idx="79">
                  <c:v>1994.3999999999996</c:v>
                </c:pt>
                <c:pt idx="80">
                  <c:v>1995.1</c:v>
                </c:pt>
                <c:pt idx="81">
                  <c:v>1995.1999999999998</c:v>
                </c:pt>
                <c:pt idx="82">
                  <c:v>1995.2999999999997</c:v>
                </c:pt>
                <c:pt idx="83">
                  <c:v>1995.3999999999996</c:v>
                </c:pt>
                <c:pt idx="84">
                  <c:v>1996.1</c:v>
                </c:pt>
                <c:pt idx="85">
                  <c:v>1996.1999999999998</c:v>
                </c:pt>
                <c:pt idx="86">
                  <c:v>1996.2999999999997</c:v>
                </c:pt>
                <c:pt idx="87">
                  <c:v>1996.3999999999996</c:v>
                </c:pt>
                <c:pt idx="88">
                  <c:v>1997.1</c:v>
                </c:pt>
                <c:pt idx="89">
                  <c:v>1997.1999999999998</c:v>
                </c:pt>
                <c:pt idx="90">
                  <c:v>1997.2999999999997</c:v>
                </c:pt>
                <c:pt idx="91">
                  <c:v>1997.3999999999996</c:v>
                </c:pt>
                <c:pt idx="92">
                  <c:v>1998.1</c:v>
                </c:pt>
                <c:pt idx="93">
                  <c:v>1998.1999999999998</c:v>
                </c:pt>
                <c:pt idx="94">
                  <c:v>1998.2999999999997</c:v>
                </c:pt>
                <c:pt idx="95">
                  <c:v>1998.3999999999996</c:v>
                </c:pt>
                <c:pt idx="96">
                  <c:v>1999.1</c:v>
                </c:pt>
                <c:pt idx="97">
                  <c:v>1999.1999999999998</c:v>
                </c:pt>
                <c:pt idx="98">
                  <c:v>1999.2999999999997</c:v>
                </c:pt>
                <c:pt idx="99">
                  <c:v>1999.3999999999996</c:v>
                </c:pt>
                <c:pt idx="100">
                  <c:v>2000.1</c:v>
                </c:pt>
                <c:pt idx="101">
                  <c:v>2000.1999999999998</c:v>
                </c:pt>
                <c:pt idx="102">
                  <c:v>2000.2999999999997</c:v>
                </c:pt>
                <c:pt idx="103">
                  <c:v>2000.3999999999996</c:v>
                </c:pt>
                <c:pt idx="104">
                  <c:v>2001.1</c:v>
                </c:pt>
                <c:pt idx="105">
                  <c:v>2001.1999999999998</c:v>
                </c:pt>
                <c:pt idx="106">
                  <c:v>2001.2999999999997</c:v>
                </c:pt>
                <c:pt idx="107">
                  <c:v>2001.3999999999996</c:v>
                </c:pt>
                <c:pt idx="108">
                  <c:v>2002.1</c:v>
                </c:pt>
                <c:pt idx="109">
                  <c:v>2002.1999999999998</c:v>
                </c:pt>
                <c:pt idx="110">
                  <c:v>2002.2999999999997</c:v>
                </c:pt>
                <c:pt idx="111">
                  <c:v>2002.3999999999996</c:v>
                </c:pt>
                <c:pt idx="112">
                  <c:v>2003.1</c:v>
                </c:pt>
                <c:pt idx="113">
                  <c:v>2003.1999999999998</c:v>
                </c:pt>
                <c:pt idx="114">
                  <c:v>2003.2999999999997</c:v>
                </c:pt>
                <c:pt idx="115">
                  <c:v>2003.3999999999996</c:v>
                </c:pt>
                <c:pt idx="116">
                  <c:v>2004.1</c:v>
                </c:pt>
                <c:pt idx="117">
                  <c:v>2004.1999999999998</c:v>
                </c:pt>
                <c:pt idx="118">
                  <c:v>2004.2999999999997</c:v>
                </c:pt>
                <c:pt idx="119">
                  <c:v>2004.3999999999996</c:v>
                </c:pt>
                <c:pt idx="120">
                  <c:v>2005.1</c:v>
                </c:pt>
                <c:pt idx="121">
                  <c:v>2005.1999999999998</c:v>
                </c:pt>
                <c:pt idx="122">
                  <c:v>2005.2999999999997</c:v>
                </c:pt>
                <c:pt idx="123">
                  <c:v>2005.3999999999996</c:v>
                </c:pt>
                <c:pt idx="124">
                  <c:v>2006.1</c:v>
                </c:pt>
                <c:pt idx="125">
                  <c:v>2006.1999999999998</c:v>
                </c:pt>
                <c:pt idx="126">
                  <c:v>2006.2999999999997</c:v>
                </c:pt>
                <c:pt idx="127">
                  <c:v>2006.3999999999996</c:v>
                </c:pt>
                <c:pt idx="128">
                  <c:v>2007.1</c:v>
                </c:pt>
                <c:pt idx="129">
                  <c:v>2007.1999999999998</c:v>
                </c:pt>
                <c:pt idx="130">
                  <c:v>2007.2999999999997</c:v>
                </c:pt>
                <c:pt idx="131">
                  <c:v>2007.3999999999996</c:v>
                </c:pt>
                <c:pt idx="132">
                  <c:v>2008.1</c:v>
                </c:pt>
                <c:pt idx="133">
                  <c:v>2008.1999999999998</c:v>
                </c:pt>
                <c:pt idx="134">
                  <c:v>2008.2999999999997</c:v>
                </c:pt>
                <c:pt idx="135">
                  <c:v>2008.3999999999996</c:v>
                </c:pt>
                <c:pt idx="136">
                  <c:v>2009.1</c:v>
                </c:pt>
                <c:pt idx="137">
                  <c:v>2009.1999999999998</c:v>
                </c:pt>
                <c:pt idx="138">
                  <c:v>2009.2999999999997</c:v>
                </c:pt>
                <c:pt idx="139">
                  <c:v>2009.3999999999996</c:v>
                </c:pt>
                <c:pt idx="140">
                  <c:v>2010.1</c:v>
                </c:pt>
                <c:pt idx="141">
                  <c:v>2010.1999999999998</c:v>
                </c:pt>
                <c:pt idx="142">
                  <c:v>2010.2999999999997</c:v>
                </c:pt>
                <c:pt idx="143">
                  <c:v>2010.3999999999996</c:v>
                </c:pt>
                <c:pt idx="144">
                  <c:v>2011.1</c:v>
                </c:pt>
                <c:pt idx="145">
                  <c:v>2011.1999999999998</c:v>
                </c:pt>
                <c:pt idx="146">
                  <c:v>2011.2999999999997</c:v>
                </c:pt>
                <c:pt idx="147">
                  <c:v>2011.3999999999996</c:v>
                </c:pt>
                <c:pt idx="148">
                  <c:v>2012.1</c:v>
                </c:pt>
                <c:pt idx="149">
                  <c:v>2012.1999999999998</c:v>
                </c:pt>
                <c:pt idx="150">
                  <c:v>2012.2999999999997</c:v>
                </c:pt>
                <c:pt idx="151">
                  <c:v>2012.3999999999996</c:v>
                </c:pt>
                <c:pt idx="152">
                  <c:v>2013.1</c:v>
                </c:pt>
                <c:pt idx="153">
                  <c:v>2013.1999999999998</c:v>
                </c:pt>
                <c:pt idx="154">
                  <c:v>2013.2999999999997</c:v>
                </c:pt>
                <c:pt idx="155">
                  <c:v>2013.3999999999996</c:v>
                </c:pt>
                <c:pt idx="156">
                  <c:v>2014.1</c:v>
                </c:pt>
                <c:pt idx="157">
                  <c:v>2014.1999999999998</c:v>
                </c:pt>
                <c:pt idx="158">
                  <c:v>2014.2999999999997</c:v>
                </c:pt>
                <c:pt idx="159">
                  <c:v>2014.3999999999996</c:v>
                </c:pt>
                <c:pt idx="160">
                  <c:v>2015.1</c:v>
                </c:pt>
                <c:pt idx="161">
                  <c:v>2015.1999999999998</c:v>
                </c:pt>
                <c:pt idx="162">
                  <c:v>2015.2999999999997</c:v>
                </c:pt>
                <c:pt idx="163">
                  <c:v>2015.3999999999996</c:v>
                </c:pt>
                <c:pt idx="164">
                  <c:v>2016.1</c:v>
                </c:pt>
                <c:pt idx="165">
                  <c:v>2016.1999999999998</c:v>
                </c:pt>
                <c:pt idx="166">
                  <c:v>2016.2999999999997</c:v>
                </c:pt>
                <c:pt idx="167">
                  <c:v>2016.3999999999996</c:v>
                </c:pt>
              </c:numCache>
            </c:numRef>
          </c:cat>
          <c:val>
            <c:numRef>
              <c:f>DATA!$T$14:$T$181</c:f>
              <c:numCache>
                <c:formatCode>0.00</c:formatCode>
                <c:ptCount val="16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  <c:pt idx="158">
                  <c:v>-2.3347936871905978E-2</c:v>
                </c:pt>
                <c:pt idx="159">
                  <c:v>0.39461763809510475</c:v>
                </c:pt>
                <c:pt idx="160">
                  <c:v>0.60623928368671232</c:v>
                </c:pt>
                <c:pt idx="161">
                  <c:v>0.59331749945764001</c:v>
                </c:pt>
                <c:pt idx="162">
                  <c:v>0.54616019515527803</c:v>
                </c:pt>
                <c:pt idx="163">
                  <c:v>0.52654982822483998</c:v>
                </c:pt>
                <c:pt idx="164">
                  <c:v>0.48635443202202228</c:v>
                </c:pt>
                <c:pt idx="165">
                  <c:v>0.46438584818866252</c:v>
                </c:pt>
                <c:pt idx="166">
                  <c:v>0.45047284189009779</c:v>
                </c:pt>
                <c:pt idx="167">
                  <c:v>0.43866146425029101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7888"/>
        <c:axId val="174439808"/>
      </c:lineChart>
      <c:catAx>
        <c:axId val="1744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Source:</a:t>
                </a:r>
                <a:r>
                  <a:rPr lang="en-US" sz="1200" b="0" baseline="0"/>
                  <a:t> Macroeconomic Advisers, LLC</a:t>
                </a:r>
                <a:endParaRPr lang="en-US" sz="1200" b="0"/>
              </a:p>
            </c:rich>
          </c:tx>
          <c:layout/>
          <c:overlay val="0"/>
        </c:title>
        <c:numFmt formatCode="0" sourceLinked="0"/>
        <c:majorTickMark val="cross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4439808"/>
        <c:crosses val="autoZero"/>
        <c:auto val="1"/>
        <c:lblAlgn val="ctr"/>
        <c:lblOffset val="100"/>
        <c:tickLblSkip val="12"/>
        <c:tickMarkSkip val="4"/>
        <c:noMultiLvlLbl val="0"/>
      </c:catAx>
      <c:valAx>
        <c:axId val="17443980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Contribution to 4-Quarter Growth of Real GDP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4437888"/>
        <c:crosses val="autoZero"/>
        <c:crossBetween val="between"/>
        <c:majorUnit val="0.5"/>
      </c:valAx>
      <c:valAx>
        <c:axId val="174446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4447616"/>
        <c:crosses val="max"/>
        <c:crossBetween val="between"/>
      </c:valAx>
      <c:catAx>
        <c:axId val="1744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44608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</cdr:x>
      <cdr:y>0.23416</cdr:y>
    </cdr:from>
    <cdr:to>
      <cdr:x>0.622</cdr:x>
      <cdr:y>0.32094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067" y="1472047"/>
          <a:ext cx="4320887" cy="5455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/>
            <a:t>Fiscal stimulus, unprecedentedly negative for much of the</a:t>
          </a:r>
        </a:p>
        <a:p xmlns:a="http://schemas.openxmlformats.org/drawingml/2006/main">
          <a:r>
            <a:rPr lang="en-US" sz="1400" i="1"/>
            <a:t>recovery, will rise sharply and turn positive in 2014.</a:t>
          </a:r>
        </a:p>
      </cdr:txBody>
    </cdr:sp>
  </cdr:relSizeAnchor>
  <cdr:relSizeAnchor xmlns:cdr="http://schemas.openxmlformats.org/drawingml/2006/chartDrawing">
    <cdr:from>
      <cdr:x>0.91534</cdr:x>
      <cdr:y>0.14187</cdr:y>
    </cdr:from>
    <cdr:to>
      <cdr:x>0.91534</cdr:x>
      <cdr:y>0.89669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7935704" y="892142"/>
          <a:ext cx="0" cy="474664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0.88128</cdr:x>
      <cdr:y>0.15565</cdr:y>
    </cdr:from>
    <cdr:to>
      <cdr:x>0.94328</cdr:x>
      <cdr:y>0.2011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40445" y="978796"/>
          <a:ext cx="537521" cy="285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H     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3"/>
  <sheetViews>
    <sheetView workbookViewId="0">
      <pane ySplit="7" topLeftCell="A98" activePane="bottomLeft" state="frozen"/>
      <selection pane="bottomLeft" activeCell="Q47" sqref="Q47"/>
    </sheetView>
  </sheetViews>
  <sheetFormatPr defaultRowHeight="15" x14ac:dyDescent="0.25"/>
  <sheetData>
    <row r="1" spans="2:32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32" ht="18.75" x14ac:dyDescent="0.3">
      <c r="B2" s="20" t="s">
        <v>23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R2" s="20" t="s">
        <v>23</v>
      </c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2:32" ht="19.5" thickBot="1" x14ac:dyDescent="0.35">
      <c r="B3" s="21" t="s">
        <v>24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R3" s="21" t="s">
        <v>25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5" spans="2:32" x14ac:dyDescent="0.25">
      <c r="D5" s="5" t="s">
        <v>21</v>
      </c>
      <c r="E5" s="29" t="s">
        <v>16</v>
      </c>
      <c r="F5" s="30"/>
      <c r="G5" s="30"/>
      <c r="H5" s="30"/>
      <c r="I5" s="30"/>
      <c r="J5" s="30"/>
      <c r="K5" s="30"/>
      <c r="L5" s="31"/>
      <c r="M5" s="29" t="s">
        <v>20</v>
      </c>
      <c r="N5" s="30"/>
      <c r="O5" s="30"/>
      <c r="P5" s="31"/>
      <c r="T5" s="5" t="s">
        <v>21</v>
      </c>
      <c r="U5" s="29" t="s">
        <v>16</v>
      </c>
      <c r="V5" s="30"/>
      <c r="W5" s="30"/>
      <c r="X5" s="30"/>
      <c r="Y5" s="30"/>
      <c r="Z5" s="30"/>
      <c r="AA5" s="30"/>
      <c r="AB5" s="31"/>
      <c r="AC5" s="29" t="s">
        <v>20</v>
      </c>
      <c r="AD5" s="30"/>
      <c r="AE5" s="30"/>
      <c r="AF5" s="31"/>
    </row>
    <row r="6" spans="2:32" x14ac:dyDescent="0.25">
      <c r="D6" s="16" t="s">
        <v>22</v>
      </c>
      <c r="E6" s="32" t="s">
        <v>10</v>
      </c>
      <c r="F6" s="32" t="s">
        <v>11</v>
      </c>
      <c r="G6" s="29" t="s">
        <v>15</v>
      </c>
      <c r="H6" s="30"/>
      <c r="I6" s="31"/>
      <c r="J6" s="29" t="s">
        <v>17</v>
      </c>
      <c r="K6" s="30"/>
      <c r="L6" s="30"/>
      <c r="M6" s="34" t="s">
        <v>10</v>
      </c>
      <c r="N6" s="34" t="s">
        <v>11</v>
      </c>
      <c r="O6" s="34" t="s">
        <v>19</v>
      </c>
      <c r="P6" s="34" t="s">
        <v>18</v>
      </c>
      <c r="T6" s="16" t="s">
        <v>22</v>
      </c>
      <c r="U6" s="32" t="s">
        <v>10</v>
      </c>
      <c r="V6" s="32" t="s">
        <v>11</v>
      </c>
      <c r="W6" s="29" t="s">
        <v>15</v>
      </c>
      <c r="X6" s="30"/>
      <c r="Y6" s="31"/>
      <c r="Z6" s="29" t="s">
        <v>17</v>
      </c>
      <c r="AA6" s="30"/>
      <c r="AB6" s="30"/>
      <c r="AC6" s="34" t="s">
        <v>10</v>
      </c>
      <c r="AD6" s="34" t="s">
        <v>11</v>
      </c>
      <c r="AE6" s="34" t="s">
        <v>19</v>
      </c>
      <c r="AF6" s="34" t="s">
        <v>18</v>
      </c>
    </row>
    <row r="7" spans="2:32" x14ac:dyDescent="0.25">
      <c r="B7" s="1" t="s">
        <v>3</v>
      </c>
      <c r="C7" s="18" t="s">
        <v>2</v>
      </c>
      <c r="D7" s="17" t="s">
        <v>0</v>
      </c>
      <c r="E7" s="33"/>
      <c r="F7" s="33"/>
      <c r="G7" s="1" t="s">
        <v>1</v>
      </c>
      <c r="H7" s="1" t="s">
        <v>12</v>
      </c>
      <c r="I7" s="15" t="s">
        <v>13</v>
      </c>
      <c r="J7" s="1" t="s">
        <v>1</v>
      </c>
      <c r="K7" s="1" t="s">
        <v>18</v>
      </c>
      <c r="L7" s="15" t="s">
        <v>14</v>
      </c>
      <c r="M7" s="33"/>
      <c r="N7" s="33"/>
      <c r="O7" s="33"/>
      <c r="P7" s="33"/>
      <c r="R7" s="1" t="s">
        <v>3</v>
      </c>
      <c r="S7" s="18" t="s">
        <v>2</v>
      </c>
      <c r="T7" s="17" t="s">
        <v>0</v>
      </c>
      <c r="U7" s="33"/>
      <c r="V7" s="33"/>
      <c r="W7" s="1" t="s">
        <v>1</v>
      </c>
      <c r="X7" s="1" t="s">
        <v>12</v>
      </c>
      <c r="Y7" s="15" t="s">
        <v>13</v>
      </c>
      <c r="Z7" s="1" t="s">
        <v>1</v>
      </c>
      <c r="AA7" s="1" t="s">
        <v>18</v>
      </c>
      <c r="AB7" s="15" t="s">
        <v>14</v>
      </c>
      <c r="AC7" s="33"/>
      <c r="AD7" s="33"/>
      <c r="AE7" s="33"/>
      <c r="AF7" s="33"/>
    </row>
    <row r="8" spans="2:32" x14ac:dyDescent="0.25">
      <c r="B8">
        <v>1973.3</v>
      </c>
      <c r="C8">
        <v>0</v>
      </c>
      <c r="D8" s="2">
        <v>-0.27338619116799501</v>
      </c>
      <c r="E8" s="2">
        <v>-0.87898403817367499</v>
      </c>
      <c r="F8" s="2">
        <v>-1.63868610681702</v>
      </c>
      <c r="G8" s="2">
        <v>0.80153196593907905</v>
      </c>
      <c r="H8" s="2">
        <v>-7.4772869408739798E-2</v>
      </c>
      <c r="I8" s="2">
        <v>0.876304835347819</v>
      </c>
      <c r="J8" s="2">
        <v>-4.1829897295730299E-2</v>
      </c>
      <c r="K8" s="2">
        <v>5.7216413943652102E-2</v>
      </c>
      <c r="L8" s="2">
        <v>-9.9046311239382401E-2</v>
      </c>
      <c r="M8" s="2">
        <v>0.60559784700567998</v>
      </c>
      <c r="N8" s="2">
        <v>0.63304724497454701</v>
      </c>
      <c r="O8" s="2">
        <v>-2.1912560404573001E-2</v>
      </c>
      <c r="P8" s="2">
        <v>-5.5368375642943102E-3</v>
      </c>
      <c r="R8">
        <v>1973.3</v>
      </c>
      <c r="S8">
        <v>0</v>
      </c>
      <c r="T8" s="2"/>
    </row>
    <row r="9" spans="2:32" x14ac:dyDescent="0.25">
      <c r="B9">
        <f>1973.4</f>
        <v>1973.4</v>
      </c>
      <c r="C9">
        <v>0</v>
      </c>
      <c r="D9" s="2">
        <v>0.90806376815174406</v>
      </c>
      <c r="E9" s="2">
        <v>0.19518468993497901</v>
      </c>
      <c r="F9" s="2">
        <v>-4.3933978763130002E-2</v>
      </c>
      <c r="G9" s="2">
        <v>0.436766864094772</v>
      </c>
      <c r="H9" s="2">
        <v>-8.6654048594977905E-3</v>
      </c>
      <c r="I9" s="2">
        <v>0.44543226895427002</v>
      </c>
      <c r="J9" s="2">
        <v>-0.19764819539666301</v>
      </c>
      <c r="K9" s="2">
        <v>-2.18581408972769E-2</v>
      </c>
      <c r="L9" s="2">
        <v>-0.17579005449938601</v>
      </c>
      <c r="M9" s="2">
        <v>0.712879078216764</v>
      </c>
      <c r="N9" s="2">
        <v>0.65164844677800904</v>
      </c>
      <c r="O9" s="2">
        <v>6.6025491761489294E-2</v>
      </c>
      <c r="P9" s="2">
        <v>-4.7948603227347302E-3</v>
      </c>
      <c r="R9">
        <f>1973.4</f>
        <v>1973.4</v>
      </c>
      <c r="S9">
        <v>0</v>
      </c>
      <c r="T9" s="2"/>
    </row>
    <row r="10" spans="2:32" x14ac:dyDescent="0.25">
      <c r="B10" s="23">
        <f>1974.1</f>
        <v>1974.1</v>
      </c>
      <c r="C10" s="23">
        <v>1</v>
      </c>
      <c r="D10" s="24">
        <v>1.64357746559742</v>
      </c>
      <c r="E10" s="24">
        <v>1.20832404910057</v>
      </c>
      <c r="F10" s="24">
        <v>0.93984658178360603</v>
      </c>
      <c r="G10" s="24">
        <v>0.69022730048343295</v>
      </c>
      <c r="H10" s="24">
        <v>5.0589586255724003E-2</v>
      </c>
      <c r="I10" s="24">
        <v>0.63963771422770899</v>
      </c>
      <c r="J10" s="24">
        <v>-0.42174983316646297</v>
      </c>
      <c r="K10" s="24">
        <v>-9.6215931543349495E-2</v>
      </c>
      <c r="L10" s="24">
        <v>-0.32553390162311402</v>
      </c>
      <c r="M10" s="24">
        <v>0.43525341649684901</v>
      </c>
      <c r="N10" s="24">
        <v>0.60007553441322603</v>
      </c>
      <c r="O10" s="24">
        <v>-0.21758419201015999</v>
      </c>
      <c r="P10" s="24">
        <v>5.2762074093783501E-2</v>
      </c>
      <c r="R10" s="23">
        <f>1974.1</f>
        <v>1974.1</v>
      </c>
      <c r="S10" s="23">
        <v>1</v>
      </c>
      <c r="T10" s="24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2:32" x14ac:dyDescent="0.25">
      <c r="B11" s="23">
        <f>B10+0.1</f>
        <v>1974.1999999999998</v>
      </c>
      <c r="C11" s="23">
        <v>1</v>
      </c>
      <c r="D11" s="24">
        <v>0.35415340278357099</v>
      </c>
      <c r="E11" s="24">
        <v>-0.15215075871861</v>
      </c>
      <c r="F11" s="24">
        <v>-0.22345015153115599</v>
      </c>
      <c r="G11" s="24">
        <v>0.56590139150746599</v>
      </c>
      <c r="H11" s="24">
        <v>0.100037220035794</v>
      </c>
      <c r="I11" s="24">
        <v>0.46586417147167197</v>
      </c>
      <c r="J11" s="24">
        <v>-0.49460199869492</v>
      </c>
      <c r="K11" s="24">
        <v>-0.199746391516298</v>
      </c>
      <c r="L11" s="24">
        <v>-0.29485560717862103</v>
      </c>
      <c r="M11" s="24">
        <v>0.50630416150218205</v>
      </c>
      <c r="N11" s="24">
        <v>0.542324662928375</v>
      </c>
      <c r="O11" s="24">
        <v>-7.8614905134550994E-2</v>
      </c>
      <c r="P11" s="24">
        <v>4.2594403708357501E-2</v>
      </c>
      <c r="R11" s="23">
        <f>R10+0.1</f>
        <v>1974.1999999999998</v>
      </c>
      <c r="S11" s="23">
        <v>1</v>
      </c>
      <c r="T11" s="24">
        <f>AVERAGE(D8:D11)</f>
        <v>0.65810211134118501</v>
      </c>
      <c r="U11" s="24">
        <f>AVERAGE(E8:E11)</f>
        <v>9.309348553581602E-2</v>
      </c>
      <c r="V11" s="24">
        <f t="shared" ref="V11:AF11" si="0">AVERAGE(F8:F11)</f>
        <v>-0.24155591383192501</v>
      </c>
      <c r="W11" s="24">
        <f t="shared" si="0"/>
        <v>0.62360688050618751</v>
      </c>
      <c r="X11" s="24">
        <f t="shared" si="0"/>
        <v>1.6797133005820104E-2</v>
      </c>
      <c r="Y11" s="24">
        <f t="shared" si="0"/>
        <v>0.60680974750036742</v>
      </c>
      <c r="Z11" s="24">
        <f t="shared" si="0"/>
        <v>-0.28895748113844405</v>
      </c>
      <c r="AA11" s="24">
        <f t="shared" si="0"/>
        <v>-6.5151012503318076E-2</v>
      </c>
      <c r="AB11" s="24">
        <f t="shared" si="0"/>
        <v>-0.22380646863512588</v>
      </c>
      <c r="AC11" s="24">
        <f t="shared" si="0"/>
        <v>0.5650086258053687</v>
      </c>
      <c r="AD11" s="24">
        <f t="shared" si="0"/>
        <v>0.60677397227353924</v>
      </c>
      <c r="AE11" s="24">
        <f t="shared" si="0"/>
        <v>-6.3021541446948673E-2</v>
      </c>
      <c r="AF11" s="24">
        <f t="shared" si="0"/>
        <v>2.1256194978777988E-2</v>
      </c>
    </row>
    <row r="12" spans="2:32" x14ac:dyDescent="0.25">
      <c r="B12" s="23">
        <f t="shared" ref="B12:B13" si="1">B11+0.1</f>
        <v>1974.2999999999997</v>
      </c>
      <c r="C12" s="23">
        <v>1</v>
      </c>
      <c r="D12" s="24">
        <v>-0.104713083322413</v>
      </c>
      <c r="E12" s="24">
        <v>-3.8113706250507903E-2</v>
      </c>
      <c r="F12" s="24">
        <v>-2.2353825008858099E-2</v>
      </c>
      <c r="G12" s="24">
        <v>0.36000869001935698</v>
      </c>
      <c r="H12" s="24">
        <v>-1.3603143052185801E-2</v>
      </c>
      <c r="I12" s="24">
        <v>0.373611833071543</v>
      </c>
      <c r="J12" s="24">
        <v>-0.37576857126100699</v>
      </c>
      <c r="K12" s="24">
        <v>-0.30771152912344002</v>
      </c>
      <c r="L12" s="24">
        <v>-6.80570421375674E-2</v>
      </c>
      <c r="M12" s="24">
        <v>-6.6599377071905205E-2</v>
      </c>
      <c r="N12" s="24">
        <v>-0.13994832236100399</v>
      </c>
      <c r="O12" s="24">
        <v>0.102442741262344</v>
      </c>
      <c r="P12" s="24">
        <v>-2.90937959732454E-2</v>
      </c>
      <c r="R12" s="23">
        <f t="shared" ref="R12:R13" si="2">R11+0.1</f>
        <v>1974.2999999999997</v>
      </c>
      <c r="S12" s="23">
        <v>1</v>
      </c>
      <c r="T12" s="24">
        <f t="shared" ref="T12:U12" si="3">AVERAGE(D9:D12)</f>
        <v>0.70027038830258059</v>
      </c>
      <c r="U12" s="24">
        <f t="shared" si="3"/>
        <v>0.30331106851660777</v>
      </c>
      <c r="V12" s="24">
        <f t="shared" ref="V12:V75" si="4">AVERAGE(F9:F12)</f>
        <v>0.16252715662011549</v>
      </c>
      <c r="W12" s="24">
        <f t="shared" ref="W12:W75" si="5">AVERAGE(G9:G12)</f>
        <v>0.51322606152625694</v>
      </c>
      <c r="X12" s="24">
        <f t="shared" ref="X12:X75" si="6">AVERAGE(H9:H12)</f>
        <v>3.2089564594958604E-2</v>
      </c>
      <c r="Y12" s="24">
        <f t="shared" ref="Y12:Y75" si="7">AVERAGE(I9:I12)</f>
        <v>0.48113649693129851</v>
      </c>
      <c r="Z12" s="24">
        <f t="shared" ref="Z12:Z75" si="8">AVERAGE(J9:J12)</f>
        <v>-0.37244214962976324</v>
      </c>
      <c r="AA12" s="24">
        <f t="shared" ref="AA12:AA75" si="9">AVERAGE(K9:K12)</f>
        <v>-0.15638299827009111</v>
      </c>
      <c r="AB12" s="24">
        <f t="shared" ref="AB12:AB75" si="10">AVERAGE(L9:L12)</f>
        <v>-0.2160591513596721</v>
      </c>
      <c r="AC12" s="24">
        <f t="shared" ref="AC12:AC75" si="11">AVERAGE(M9:M12)</f>
        <v>0.39695931978597249</v>
      </c>
      <c r="AD12" s="24">
        <f t="shared" ref="AD12:AD75" si="12">AVERAGE(N9:N12)</f>
        <v>0.41352508043965153</v>
      </c>
      <c r="AE12" s="24">
        <f t="shared" ref="AE12:AE75" si="13">AVERAGE(O9:O12)</f>
        <v>-3.1932716030219424E-2</v>
      </c>
      <c r="AF12" s="24">
        <f t="shared" ref="AF12:AF75" si="14">AVERAGE(P9:P12)</f>
        <v>1.5366955376540219E-2</v>
      </c>
    </row>
    <row r="13" spans="2:32" x14ac:dyDescent="0.25">
      <c r="B13" s="23">
        <f t="shared" si="1"/>
        <v>1974.3999999999996</v>
      </c>
      <c r="C13" s="23">
        <v>1</v>
      </c>
      <c r="D13" s="24">
        <v>0.51573318342705199</v>
      </c>
      <c r="E13" s="24">
        <v>0.66167802905175999</v>
      </c>
      <c r="F13" s="24">
        <v>0.27277021153910802</v>
      </c>
      <c r="G13" s="24">
        <v>0.75068577818192495</v>
      </c>
      <c r="H13" s="24">
        <v>4.8025966919614201E-2</v>
      </c>
      <c r="I13" s="24">
        <v>0.70265981126231003</v>
      </c>
      <c r="J13" s="24">
        <v>-0.36177796066927298</v>
      </c>
      <c r="K13" s="24">
        <v>-0.24095988503927801</v>
      </c>
      <c r="L13" s="24">
        <v>-0.120818075629994</v>
      </c>
      <c r="M13" s="24">
        <v>-0.145944845624708</v>
      </c>
      <c r="N13" s="24">
        <v>-2.1988574100617799E-2</v>
      </c>
      <c r="O13" s="24">
        <v>-0.115848611907058</v>
      </c>
      <c r="P13" s="24">
        <v>-8.1076596170315107E-3</v>
      </c>
      <c r="R13" s="23">
        <f t="shared" si="2"/>
        <v>1974.3999999999996</v>
      </c>
      <c r="S13" s="23">
        <v>1</v>
      </c>
      <c r="T13" s="24">
        <f t="shared" ref="T13:U13" si="15">AVERAGE(D10:D13)</f>
        <v>0.60218774212140747</v>
      </c>
      <c r="U13" s="24">
        <f t="shared" si="15"/>
        <v>0.419934403295803</v>
      </c>
      <c r="V13" s="24">
        <f t="shared" si="4"/>
        <v>0.24170320419567498</v>
      </c>
      <c r="W13" s="24">
        <f t="shared" si="5"/>
        <v>0.59170579004804524</v>
      </c>
      <c r="X13" s="24">
        <f t="shared" si="6"/>
        <v>4.6262407539736601E-2</v>
      </c>
      <c r="Y13" s="24">
        <f t="shared" si="7"/>
        <v>0.54544338250830848</v>
      </c>
      <c r="Z13" s="24">
        <f t="shared" si="8"/>
        <v>-0.41347459094791578</v>
      </c>
      <c r="AA13" s="24">
        <f t="shared" si="9"/>
        <v>-0.21115843430559139</v>
      </c>
      <c r="AB13" s="24">
        <f t="shared" si="10"/>
        <v>-0.20231615664232411</v>
      </c>
      <c r="AC13" s="24">
        <f t="shared" si="11"/>
        <v>0.18225333882560446</v>
      </c>
      <c r="AD13" s="24">
        <f t="shared" si="12"/>
        <v>0.24511582521999481</v>
      </c>
      <c r="AE13" s="24">
        <f t="shared" si="13"/>
        <v>-7.7401241947356259E-2</v>
      </c>
      <c r="AF13" s="24">
        <f t="shared" si="14"/>
        <v>1.4538755552966024E-2</v>
      </c>
    </row>
    <row r="14" spans="2:32" x14ac:dyDescent="0.25">
      <c r="B14" s="23">
        <f>B10+1</f>
        <v>1975.1</v>
      </c>
      <c r="C14" s="23">
        <v>1</v>
      </c>
      <c r="D14" s="24">
        <v>1.7595534237064701</v>
      </c>
      <c r="E14" s="24">
        <v>1.7110609978181299E-2</v>
      </c>
      <c r="F14" s="24">
        <v>-0.47673878941298098</v>
      </c>
      <c r="G14" s="24">
        <v>0.78858619431122701</v>
      </c>
      <c r="H14" s="24">
        <v>0.330369492996061</v>
      </c>
      <c r="I14" s="24">
        <v>0.45821670131516601</v>
      </c>
      <c r="J14" s="24">
        <v>-0.29473679492006399</v>
      </c>
      <c r="K14" s="24">
        <v>-0.16145708768163</v>
      </c>
      <c r="L14" s="24">
        <v>-0.13327970723843399</v>
      </c>
      <c r="M14" s="24">
        <v>1.7424428137282899</v>
      </c>
      <c r="N14" s="24">
        <v>1.4882553855779199</v>
      </c>
      <c r="O14" s="24">
        <v>0.25613226482804202</v>
      </c>
      <c r="P14" s="24">
        <v>-1.9448366776724901E-3</v>
      </c>
      <c r="R14" s="23">
        <f>R10+1</f>
        <v>1975.1</v>
      </c>
      <c r="S14" s="23">
        <v>1</v>
      </c>
      <c r="T14" s="24">
        <f t="shared" ref="T14:U14" si="16">AVERAGE(D11:D14)</f>
        <v>0.63118173164866997</v>
      </c>
      <c r="U14" s="24">
        <f t="shared" si="16"/>
        <v>0.12213104351520584</v>
      </c>
      <c r="V14" s="24">
        <f t="shared" si="4"/>
        <v>-0.11244313860347177</v>
      </c>
      <c r="W14" s="24">
        <f t="shared" si="5"/>
        <v>0.61629551350499379</v>
      </c>
      <c r="X14" s="24">
        <f t="shared" si="6"/>
        <v>0.11620738422482085</v>
      </c>
      <c r="Y14" s="24">
        <f t="shared" si="7"/>
        <v>0.50008812928017277</v>
      </c>
      <c r="Z14" s="24">
        <f t="shared" si="8"/>
        <v>-0.38172133138631603</v>
      </c>
      <c r="AA14" s="24">
        <f t="shared" si="9"/>
        <v>-0.22746872334016152</v>
      </c>
      <c r="AB14" s="24">
        <f t="shared" si="10"/>
        <v>-0.15425260804615409</v>
      </c>
      <c r="AC14" s="24">
        <f t="shared" si="11"/>
        <v>0.50905068813346466</v>
      </c>
      <c r="AD14" s="24">
        <f t="shared" si="12"/>
        <v>0.46716078801116828</v>
      </c>
      <c r="AE14" s="24">
        <f t="shared" si="13"/>
        <v>4.1027872262194259E-2</v>
      </c>
      <c r="AF14" s="24">
        <f t="shared" si="14"/>
        <v>8.6202786010202499E-4</v>
      </c>
    </row>
    <row r="15" spans="2:32" x14ac:dyDescent="0.25">
      <c r="B15">
        <f t="shared" ref="B15:B78" si="17">B11+1</f>
        <v>1975.1999999999998</v>
      </c>
      <c r="C15">
        <v>0</v>
      </c>
      <c r="D15" s="2">
        <v>1.5155177177946499</v>
      </c>
      <c r="E15" s="2">
        <v>1.4638543763380201</v>
      </c>
      <c r="F15" s="2">
        <v>-0.30793153018955599</v>
      </c>
      <c r="G15" s="2">
        <v>1.6353716434118599</v>
      </c>
      <c r="H15" s="2">
        <v>0.46343488324750398</v>
      </c>
      <c r="I15" s="2">
        <v>1.17193676016435</v>
      </c>
      <c r="J15" s="2">
        <v>0.13641426311572299</v>
      </c>
      <c r="K15" s="2">
        <v>0.248283949686745</v>
      </c>
      <c r="L15" s="2">
        <v>-0.111869686571022</v>
      </c>
      <c r="M15" s="2">
        <v>5.1663341456621499E-2</v>
      </c>
      <c r="N15" s="2">
        <v>-0.15025464342098799</v>
      </c>
      <c r="O15" s="2">
        <v>0.231440721357835</v>
      </c>
      <c r="P15" s="2">
        <v>-2.95227364802256E-2</v>
      </c>
      <c r="R15">
        <f t="shared" ref="R15:R78" si="18">R11+1</f>
        <v>1975.1999999999998</v>
      </c>
      <c r="S15">
        <v>0</v>
      </c>
      <c r="T15" s="25">
        <f t="shared" ref="T15:U15" si="19">AVERAGE(D12:D15)</f>
        <v>0.9215228104014398</v>
      </c>
      <c r="U15" s="25">
        <f t="shared" si="19"/>
        <v>0.52613232727936332</v>
      </c>
      <c r="V15" s="25">
        <f t="shared" si="4"/>
        <v>-0.13356348326807177</v>
      </c>
      <c r="W15" s="25">
        <f t="shared" si="5"/>
        <v>0.88366307648109221</v>
      </c>
      <c r="X15" s="25">
        <f t="shared" si="6"/>
        <v>0.20705680002774834</v>
      </c>
      <c r="Y15" s="25">
        <f t="shared" si="7"/>
        <v>0.67660627645334226</v>
      </c>
      <c r="Z15" s="25">
        <f t="shared" si="8"/>
        <v>-0.22396726593365524</v>
      </c>
      <c r="AA15" s="25">
        <f t="shared" si="9"/>
        <v>-0.11546113803940077</v>
      </c>
      <c r="AB15" s="25">
        <f t="shared" si="10"/>
        <v>-0.10850612789425435</v>
      </c>
      <c r="AC15" s="25">
        <f t="shared" si="11"/>
        <v>0.39539048312207453</v>
      </c>
      <c r="AD15" s="25">
        <f t="shared" si="12"/>
        <v>0.29401596142382758</v>
      </c>
      <c r="AE15" s="25">
        <f t="shared" si="13"/>
        <v>0.11854177888529076</v>
      </c>
      <c r="AF15" s="25">
        <f t="shared" si="14"/>
        <v>-1.716725718704375E-2</v>
      </c>
    </row>
    <row r="16" spans="2:32" x14ac:dyDescent="0.25">
      <c r="B16">
        <f t="shared" si="17"/>
        <v>1975.2999999999997</v>
      </c>
      <c r="C16">
        <v>0</v>
      </c>
      <c r="D16" s="2">
        <v>2.6512904431231399</v>
      </c>
      <c r="E16" s="2">
        <v>1.7409113165100201</v>
      </c>
      <c r="F16" s="2">
        <v>0.79617299844674905</v>
      </c>
      <c r="G16" s="2">
        <v>0.54134737255863796</v>
      </c>
      <c r="H16" s="2">
        <v>0.34135549192751202</v>
      </c>
      <c r="I16" s="2">
        <v>0.199991880631125</v>
      </c>
      <c r="J16" s="2">
        <v>0.40339094550464</v>
      </c>
      <c r="K16" s="2">
        <v>0.42154604484209801</v>
      </c>
      <c r="L16" s="2">
        <v>-1.8155099337458298E-2</v>
      </c>
      <c r="M16" s="2">
        <v>0.91037912661311704</v>
      </c>
      <c r="N16" s="2">
        <v>0.85023984609221603</v>
      </c>
      <c r="O16" s="2">
        <v>9.8013377455221706E-2</v>
      </c>
      <c r="P16" s="2">
        <v>-3.7874096934320402E-2</v>
      </c>
      <c r="R16">
        <f t="shared" si="18"/>
        <v>1975.2999999999997</v>
      </c>
      <c r="S16">
        <v>0</v>
      </c>
      <c r="T16" s="25">
        <f t="shared" ref="T16:U16" si="20">AVERAGE(D13:D16)</f>
        <v>1.6105236920128281</v>
      </c>
      <c r="U16" s="25">
        <f t="shared" si="20"/>
        <v>0.97088858296949532</v>
      </c>
      <c r="V16" s="25">
        <f t="shared" si="4"/>
        <v>7.1068222595830038E-2</v>
      </c>
      <c r="W16" s="25">
        <f t="shared" si="5"/>
        <v>0.92899774711591254</v>
      </c>
      <c r="X16" s="25">
        <f t="shared" si="6"/>
        <v>0.2957964587726728</v>
      </c>
      <c r="Y16" s="25">
        <f t="shared" si="7"/>
        <v>0.63320128834323786</v>
      </c>
      <c r="Z16" s="25">
        <f t="shared" si="8"/>
        <v>-2.9177386742243475E-2</v>
      </c>
      <c r="AA16" s="25">
        <f t="shared" si="9"/>
        <v>6.6853255451983742E-2</v>
      </c>
      <c r="AB16" s="25">
        <f t="shared" si="10"/>
        <v>-9.6030642194227078E-2</v>
      </c>
      <c r="AC16" s="25">
        <f t="shared" si="11"/>
        <v>0.6396351090433301</v>
      </c>
      <c r="AD16" s="25">
        <f t="shared" si="12"/>
        <v>0.5415630035371326</v>
      </c>
      <c r="AE16" s="25">
        <f t="shared" si="13"/>
        <v>0.11743443793351017</v>
      </c>
      <c r="AF16" s="25">
        <f t="shared" si="14"/>
        <v>-1.9362332427312501E-2</v>
      </c>
    </row>
    <row r="17" spans="2:32" x14ac:dyDescent="0.25">
      <c r="B17">
        <f t="shared" si="17"/>
        <v>1975.3999999999996</v>
      </c>
      <c r="C17">
        <v>0</v>
      </c>
      <c r="D17" s="2">
        <v>1.7738682439129001</v>
      </c>
      <c r="E17" s="2">
        <v>0.78634630486853396</v>
      </c>
      <c r="F17" s="2">
        <v>0.220156120568234</v>
      </c>
      <c r="G17" s="2">
        <v>0.42463241224289799</v>
      </c>
      <c r="H17" s="2">
        <v>0.16550056638876501</v>
      </c>
      <c r="I17" s="2">
        <v>0.25913184585413201</v>
      </c>
      <c r="J17" s="2">
        <v>0.141557772057401</v>
      </c>
      <c r="K17" s="2">
        <v>0.17376712167087099</v>
      </c>
      <c r="L17" s="2">
        <v>-3.2209349613470502E-2</v>
      </c>
      <c r="M17" s="2">
        <v>0.98752193904437402</v>
      </c>
      <c r="N17" s="2">
        <v>0.77135491055007999</v>
      </c>
      <c r="O17" s="2">
        <v>0.24064280087293599</v>
      </c>
      <c r="P17" s="2">
        <v>-2.44757723786426E-2</v>
      </c>
      <c r="R17">
        <f t="shared" si="18"/>
        <v>1975.3999999999996</v>
      </c>
      <c r="S17">
        <v>0</v>
      </c>
      <c r="T17" s="25">
        <f t="shared" ref="T17:U17" si="21">AVERAGE(D14:D17)</f>
        <v>1.92505745713429</v>
      </c>
      <c r="U17" s="25">
        <f t="shared" si="21"/>
        <v>1.0020556519236887</v>
      </c>
      <c r="V17" s="25">
        <f t="shared" si="4"/>
        <v>5.7914699853111519E-2</v>
      </c>
      <c r="W17" s="25">
        <f t="shared" si="5"/>
        <v>0.84748440563115579</v>
      </c>
      <c r="X17" s="25">
        <f t="shared" si="6"/>
        <v>0.32516510863996051</v>
      </c>
      <c r="Y17" s="25">
        <f t="shared" si="7"/>
        <v>0.52231929699119317</v>
      </c>
      <c r="Z17" s="25">
        <f t="shared" si="8"/>
        <v>9.6656546439425006E-2</v>
      </c>
      <c r="AA17" s="25">
        <f t="shared" si="9"/>
        <v>0.17053500712952102</v>
      </c>
      <c r="AB17" s="25">
        <f t="shared" si="10"/>
        <v>-7.3878460690096195E-2</v>
      </c>
      <c r="AC17" s="25">
        <f t="shared" si="11"/>
        <v>0.9230018052106006</v>
      </c>
      <c r="AD17" s="25">
        <f t="shared" si="12"/>
        <v>0.73989887469980697</v>
      </c>
      <c r="AE17" s="25">
        <f t="shared" si="13"/>
        <v>0.20655729112850868</v>
      </c>
      <c r="AF17" s="25">
        <f t="shared" si="14"/>
        <v>-2.3454360617715272E-2</v>
      </c>
    </row>
    <row r="18" spans="2:32" x14ac:dyDescent="0.25">
      <c r="B18">
        <f t="shared" si="17"/>
        <v>1976.1</v>
      </c>
      <c r="C18">
        <v>0</v>
      </c>
      <c r="D18" s="2">
        <v>1.98822099553679</v>
      </c>
      <c r="E18" s="2">
        <v>1.1635865145831401</v>
      </c>
      <c r="F18" s="2">
        <v>-0.29712983890575601</v>
      </c>
      <c r="G18" s="2">
        <v>1.2875569753859699</v>
      </c>
      <c r="H18" s="2">
        <v>0.21124458048286199</v>
      </c>
      <c r="I18" s="2">
        <v>1.0763123949031099</v>
      </c>
      <c r="J18" s="2">
        <v>0.173159378102928</v>
      </c>
      <c r="K18" s="2">
        <v>0.26261698911088299</v>
      </c>
      <c r="L18" s="2">
        <v>-8.9457611007954504E-2</v>
      </c>
      <c r="M18" s="2">
        <v>0.824634480953645</v>
      </c>
      <c r="N18" s="2">
        <v>0.69576676286449302</v>
      </c>
      <c r="O18" s="2">
        <v>0.169244484407295</v>
      </c>
      <c r="P18" s="2">
        <v>-4.03767663181442E-2</v>
      </c>
      <c r="R18">
        <f t="shared" si="18"/>
        <v>1976.1</v>
      </c>
      <c r="S18">
        <v>0</v>
      </c>
      <c r="T18" s="25">
        <f t="shared" ref="T18:U18" si="22">AVERAGE(D15:D18)</f>
        <v>1.9822243500918699</v>
      </c>
      <c r="U18" s="25">
        <f t="shared" si="22"/>
        <v>1.2886746280749286</v>
      </c>
      <c r="V18" s="25">
        <f t="shared" si="4"/>
        <v>0.10281693747991776</v>
      </c>
      <c r="W18" s="25">
        <f t="shared" si="5"/>
        <v>0.97222710089984155</v>
      </c>
      <c r="X18" s="25">
        <f t="shared" si="6"/>
        <v>0.29538388051166076</v>
      </c>
      <c r="Y18" s="25">
        <f t="shared" si="7"/>
        <v>0.67684322038817923</v>
      </c>
      <c r="Z18" s="25">
        <f t="shared" si="8"/>
        <v>0.21363058969517298</v>
      </c>
      <c r="AA18" s="25">
        <f t="shared" si="9"/>
        <v>0.27655352632764924</v>
      </c>
      <c r="AB18" s="25">
        <f t="shared" si="10"/>
        <v>-6.292293663247632E-2</v>
      </c>
      <c r="AC18" s="25">
        <f t="shared" si="11"/>
        <v>0.69354972201693943</v>
      </c>
      <c r="AD18" s="25">
        <f t="shared" si="12"/>
        <v>0.54177671902145019</v>
      </c>
      <c r="AE18" s="25">
        <f t="shared" si="13"/>
        <v>0.18483534602332194</v>
      </c>
      <c r="AF18" s="25">
        <f t="shared" si="14"/>
        <v>-3.3062343027833202E-2</v>
      </c>
    </row>
    <row r="19" spans="2:32" x14ac:dyDescent="0.25">
      <c r="B19">
        <f t="shared" si="17"/>
        <v>1976.1999999999998</v>
      </c>
      <c r="C19">
        <v>0</v>
      </c>
      <c r="D19" s="2">
        <v>-0.85639199839508395</v>
      </c>
      <c r="E19" s="2">
        <v>-0.12659140298508201</v>
      </c>
      <c r="F19" s="2">
        <v>-6.7643410055245698E-2</v>
      </c>
      <c r="G19" s="2">
        <v>-0.12628991968646699</v>
      </c>
      <c r="H19" s="2">
        <v>-4.5400230286673997E-2</v>
      </c>
      <c r="I19" s="2">
        <v>-8.0889689399793602E-2</v>
      </c>
      <c r="J19" s="2">
        <v>6.7341926756630505E-2</v>
      </c>
      <c r="K19" s="2">
        <v>0.15069760771068</v>
      </c>
      <c r="L19" s="2">
        <v>-8.3355680954049799E-2</v>
      </c>
      <c r="M19" s="2">
        <v>-0.72980059541000097</v>
      </c>
      <c r="N19" s="2">
        <v>-0.68076115168269902</v>
      </c>
      <c r="O19" s="2">
        <v>-3.4732544244047E-3</v>
      </c>
      <c r="P19" s="2">
        <v>-4.5566189302896902E-2</v>
      </c>
      <c r="R19">
        <f t="shared" si="18"/>
        <v>1976.1999999999998</v>
      </c>
      <c r="S19">
        <v>0</v>
      </c>
      <c r="T19" s="25">
        <f t="shared" ref="T19:U19" si="23">AVERAGE(D16:D19)</f>
        <v>1.3892469210444365</v>
      </c>
      <c r="U19" s="25">
        <f t="shared" si="23"/>
        <v>0.89106318324415301</v>
      </c>
      <c r="V19" s="25">
        <f t="shared" si="4"/>
        <v>0.16288896751349535</v>
      </c>
      <c r="W19" s="25">
        <f t="shared" si="5"/>
        <v>0.53181171012525974</v>
      </c>
      <c r="X19" s="25">
        <f t="shared" si="6"/>
        <v>0.16817510212811626</v>
      </c>
      <c r="Y19" s="25">
        <f t="shared" si="7"/>
        <v>0.36363660799714331</v>
      </c>
      <c r="Z19" s="25">
        <f t="shared" si="8"/>
        <v>0.19636250560539989</v>
      </c>
      <c r="AA19" s="25">
        <f t="shared" si="9"/>
        <v>0.25215694083363299</v>
      </c>
      <c r="AB19" s="25">
        <f t="shared" si="10"/>
        <v>-5.5794435228233276E-2</v>
      </c>
      <c r="AC19" s="25">
        <f t="shared" si="11"/>
        <v>0.4981837378002838</v>
      </c>
      <c r="AD19" s="25">
        <f t="shared" si="12"/>
        <v>0.40915009195602242</v>
      </c>
      <c r="AE19" s="25">
        <f t="shared" si="13"/>
        <v>0.12610685207776201</v>
      </c>
      <c r="AF19" s="25">
        <f t="shared" si="14"/>
        <v>-3.7073206233501028E-2</v>
      </c>
    </row>
    <row r="20" spans="2:32" x14ac:dyDescent="0.25">
      <c r="B20">
        <f t="shared" si="17"/>
        <v>1976.2999999999997</v>
      </c>
      <c r="C20">
        <v>0</v>
      </c>
      <c r="D20" s="2">
        <v>-0.41080293329536299</v>
      </c>
      <c r="E20" s="2">
        <v>-0.26309777154964697</v>
      </c>
      <c r="F20" s="2">
        <v>-0.15754846234120101</v>
      </c>
      <c r="G20" s="2">
        <v>-8.4258148153720201E-3</v>
      </c>
      <c r="H20" s="2">
        <v>-0.24359708538421601</v>
      </c>
      <c r="I20" s="2">
        <v>0.23517127056884399</v>
      </c>
      <c r="J20" s="2">
        <v>-9.7123494393074203E-2</v>
      </c>
      <c r="K20" s="2">
        <v>-7.5531977816292603E-2</v>
      </c>
      <c r="L20" s="2">
        <v>-2.15915165767816E-2</v>
      </c>
      <c r="M20" s="2">
        <v>-0.14770516174571499</v>
      </c>
      <c r="N20" s="2">
        <v>-0.24769928574175901</v>
      </c>
      <c r="O20" s="2">
        <v>0.14445139721918299</v>
      </c>
      <c r="P20" s="2">
        <v>-4.4457273223139297E-2</v>
      </c>
      <c r="R20">
        <f t="shared" si="18"/>
        <v>1976.2999999999997</v>
      </c>
      <c r="S20">
        <v>0</v>
      </c>
      <c r="T20" s="25">
        <f t="shared" ref="T20:U20" si="24">AVERAGE(D17:D20)</f>
        <v>0.62372357693981073</v>
      </c>
      <c r="U20" s="25">
        <f t="shared" si="24"/>
        <v>0.39006091122923625</v>
      </c>
      <c r="V20" s="25">
        <f t="shared" si="4"/>
        <v>-7.5541397683492176E-2</v>
      </c>
      <c r="W20" s="25">
        <f t="shared" si="5"/>
        <v>0.3943684132817572</v>
      </c>
      <c r="X20" s="25">
        <f t="shared" si="6"/>
        <v>2.1936957800184238E-2</v>
      </c>
      <c r="Y20" s="25">
        <f t="shared" si="7"/>
        <v>0.37243145548157308</v>
      </c>
      <c r="Z20" s="25">
        <f t="shared" si="8"/>
        <v>7.1233895630971322E-2</v>
      </c>
      <c r="AA20" s="25">
        <f t="shared" si="9"/>
        <v>0.12788743516903534</v>
      </c>
      <c r="AB20" s="25">
        <f t="shared" si="10"/>
        <v>-5.6653539538064103E-2</v>
      </c>
      <c r="AC20" s="25">
        <f t="shared" si="11"/>
        <v>0.23366266571057576</v>
      </c>
      <c r="AD20" s="25">
        <f t="shared" si="12"/>
        <v>0.13466530899752877</v>
      </c>
      <c r="AE20" s="25">
        <f t="shared" si="13"/>
        <v>0.13771635701875232</v>
      </c>
      <c r="AF20" s="25">
        <f t="shared" si="14"/>
        <v>-3.8719000305705749E-2</v>
      </c>
    </row>
    <row r="21" spans="2:32" x14ac:dyDescent="0.25">
      <c r="B21">
        <f t="shared" si="17"/>
        <v>1976.3999999999996</v>
      </c>
      <c r="C21">
        <v>0</v>
      </c>
      <c r="D21" s="2">
        <v>0.165280860773522</v>
      </c>
      <c r="E21" s="2">
        <v>0.28533565317981302</v>
      </c>
      <c r="F21" s="2">
        <v>0.17386725271735301</v>
      </c>
      <c r="G21" s="2">
        <v>0.30247888761867098</v>
      </c>
      <c r="H21" s="2">
        <v>-0.15693317471193299</v>
      </c>
      <c r="I21" s="2">
        <v>0.459412062330605</v>
      </c>
      <c r="J21" s="2">
        <v>-0.191010487156211</v>
      </c>
      <c r="K21" s="2">
        <v>-0.152408499639443</v>
      </c>
      <c r="L21" s="2">
        <v>-3.8601987516768098E-2</v>
      </c>
      <c r="M21" s="2">
        <v>-0.12005479240629099</v>
      </c>
      <c r="N21" s="2">
        <v>-0.126065589446302</v>
      </c>
      <c r="O21" s="2">
        <v>4.43587728967701E-2</v>
      </c>
      <c r="P21" s="2">
        <v>-3.8347975856759302E-2</v>
      </c>
      <c r="R21">
        <f t="shared" si="18"/>
        <v>1976.3999999999996</v>
      </c>
      <c r="S21">
        <v>0</v>
      </c>
      <c r="T21" s="25">
        <f t="shared" ref="T21:U21" si="25">AVERAGE(D18:D21)</f>
        <v>0.22157673115496629</v>
      </c>
      <c r="U21" s="25">
        <f t="shared" si="25"/>
        <v>0.26480824830705602</v>
      </c>
      <c r="V21" s="25">
        <f t="shared" si="4"/>
        <v>-8.7113614646212423E-2</v>
      </c>
      <c r="W21" s="25">
        <f t="shared" si="5"/>
        <v>0.36383003212570048</v>
      </c>
      <c r="X21" s="25">
        <f t="shared" si="6"/>
        <v>-5.8671477474990255E-2</v>
      </c>
      <c r="Y21" s="25">
        <f t="shared" si="7"/>
        <v>0.42250150960069133</v>
      </c>
      <c r="Z21" s="25">
        <f t="shared" si="8"/>
        <v>-1.1908169172431676E-2</v>
      </c>
      <c r="AA21" s="25">
        <f t="shared" si="9"/>
        <v>4.634352984145685E-2</v>
      </c>
      <c r="AB21" s="25">
        <f t="shared" si="10"/>
        <v>-5.8251699013888499E-2</v>
      </c>
      <c r="AC21" s="25">
        <f t="shared" si="11"/>
        <v>-4.323151715209049E-2</v>
      </c>
      <c r="AD21" s="25">
        <f t="shared" si="12"/>
        <v>-8.9689816001566752E-2</v>
      </c>
      <c r="AE21" s="25">
        <f t="shared" si="13"/>
        <v>8.8645350024710842E-2</v>
      </c>
      <c r="AF21" s="25">
        <f t="shared" si="14"/>
        <v>-4.2187051175234927E-2</v>
      </c>
    </row>
    <row r="22" spans="2:32" x14ac:dyDescent="0.25">
      <c r="B22">
        <f t="shared" si="17"/>
        <v>1977.1</v>
      </c>
      <c r="C22">
        <v>0</v>
      </c>
      <c r="D22" s="2">
        <v>0.47363621876838502</v>
      </c>
      <c r="E22" s="2">
        <v>7.4347777507724103E-2</v>
      </c>
      <c r="F22" s="2">
        <v>0.30256876965900997</v>
      </c>
      <c r="G22" s="2">
        <v>8.2096657307574705E-2</v>
      </c>
      <c r="H22" s="2">
        <v>-0.13056102853048701</v>
      </c>
      <c r="I22" s="2">
        <v>0.21265768583806199</v>
      </c>
      <c r="J22" s="2">
        <v>-0.31031764945885998</v>
      </c>
      <c r="K22" s="2">
        <v>-0.22297587785477299</v>
      </c>
      <c r="L22" s="2">
        <v>-8.7341771604086793E-2</v>
      </c>
      <c r="M22" s="2">
        <v>0.39928844126066099</v>
      </c>
      <c r="N22" s="2">
        <v>0.455421705922745</v>
      </c>
      <c r="O22" s="2">
        <v>-1.9486360025663101E-2</v>
      </c>
      <c r="P22" s="2">
        <v>-3.6646904636420501E-2</v>
      </c>
      <c r="R22">
        <f t="shared" si="18"/>
        <v>1977.1</v>
      </c>
      <c r="S22">
        <v>0</v>
      </c>
      <c r="T22" s="25">
        <f t="shared" ref="T22:U22" si="26">AVERAGE(D19:D22)</f>
        <v>-0.15706946303713501</v>
      </c>
      <c r="U22" s="25">
        <f t="shared" si="26"/>
        <v>-7.501435961797958E-3</v>
      </c>
      <c r="V22" s="25">
        <f t="shared" si="4"/>
        <v>6.2811037494979072E-2</v>
      </c>
      <c r="W22" s="25">
        <f t="shared" si="5"/>
        <v>6.2464952606101666E-2</v>
      </c>
      <c r="X22" s="25">
        <f t="shared" si="6"/>
        <v>-0.14412287972832749</v>
      </c>
      <c r="Y22" s="25">
        <f t="shared" si="7"/>
        <v>0.20658783233442934</v>
      </c>
      <c r="Z22" s="25">
        <f t="shared" si="8"/>
        <v>-0.13277742606287868</v>
      </c>
      <c r="AA22" s="25">
        <f t="shared" si="9"/>
        <v>-7.5054686899957146E-2</v>
      </c>
      <c r="AB22" s="25">
        <f t="shared" si="10"/>
        <v>-5.7722739162921574E-2</v>
      </c>
      <c r="AC22" s="25">
        <f t="shared" si="11"/>
        <v>-0.14956802707533651</v>
      </c>
      <c r="AD22" s="25">
        <f t="shared" si="12"/>
        <v>-0.14977608023700378</v>
      </c>
      <c r="AE22" s="25">
        <f t="shared" si="13"/>
        <v>4.1462638916471325E-2</v>
      </c>
      <c r="AF22" s="25">
        <f t="shared" si="14"/>
        <v>-4.1254585754804E-2</v>
      </c>
    </row>
    <row r="23" spans="2:32" x14ac:dyDescent="0.25">
      <c r="B23">
        <f t="shared" si="17"/>
        <v>1977.1999999999998</v>
      </c>
      <c r="C23">
        <v>0</v>
      </c>
      <c r="D23" s="2">
        <v>0.54162485940055105</v>
      </c>
      <c r="E23" s="2">
        <v>9.8945724871444499E-2</v>
      </c>
      <c r="F23" s="2">
        <v>0.47827651671935201</v>
      </c>
      <c r="G23" s="2">
        <v>-0.113975986238</v>
      </c>
      <c r="H23" s="2">
        <v>-0.22608079847131299</v>
      </c>
      <c r="I23" s="2">
        <v>0.11210481223331201</v>
      </c>
      <c r="J23" s="2">
        <v>-0.26535480560990798</v>
      </c>
      <c r="K23" s="2">
        <v>-0.185638853807717</v>
      </c>
      <c r="L23" s="2">
        <v>-7.9715951802190696E-2</v>
      </c>
      <c r="M23" s="2">
        <v>0.44267913452910701</v>
      </c>
      <c r="N23" s="2">
        <v>0.313292746211004</v>
      </c>
      <c r="O23" s="2">
        <v>0.15773488324402199</v>
      </c>
      <c r="P23" s="2">
        <v>-2.83484949259202E-2</v>
      </c>
      <c r="R23">
        <f t="shared" si="18"/>
        <v>1977.1999999999998</v>
      </c>
      <c r="S23">
        <v>0</v>
      </c>
      <c r="T23" s="25">
        <f t="shared" ref="T23:U23" si="27">AVERAGE(D20:D23)</f>
        <v>0.19243475141177377</v>
      </c>
      <c r="U23" s="25">
        <f t="shared" si="27"/>
        <v>4.8882846002333662E-2</v>
      </c>
      <c r="V23" s="25">
        <f t="shared" si="4"/>
        <v>0.19929101918862849</v>
      </c>
      <c r="W23" s="25">
        <f t="shared" si="5"/>
        <v>6.5543435968218419E-2</v>
      </c>
      <c r="X23" s="25">
        <f t="shared" si="6"/>
        <v>-0.18929302177448726</v>
      </c>
      <c r="Y23" s="25">
        <f t="shared" si="7"/>
        <v>0.25483645774270575</v>
      </c>
      <c r="Z23" s="25">
        <f t="shared" si="8"/>
        <v>-0.21595160915451328</v>
      </c>
      <c r="AA23" s="25">
        <f t="shared" si="9"/>
        <v>-0.1591388022795564</v>
      </c>
      <c r="AB23" s="25">
        <f t="shared" si="10"/>
        <v>-5.6812806874956795E-2</v>
      </c>
      <c r="AC23" s="25">
        <f t="shared" si="11"/>
        <v>0.14355190540944052</v>
      </c>
      <c r="AD23" s="25">
        <f t="shared" si="12"/>
        <v>9.8737394236421999E-2</v>
      </c>
      <c r="AE23" s="25">
        <f t="shared" si="13"/>
        <v>8.1764673333577995E-2</v>
      </c>
      <c r="AF23" s="25">
        <f t="shared" si="14"/>
        <v>-3.6950162160559824E-2</v>
      </c>
    </row>
    <row r="24" spans="2:32" x14ac:dyDescent="0.25">
      <c r="B24">
        <f t="shared" si="17"/>
        <v>1977.2999999999997</v>
      </c>
      <c r="C24">
        <v>0</v>
      </c>
      <c r="D24" s="2">
        <v>0.105941931333475</v>
      </c>
      <c r="E24" s="2">
        <v>0.10890311557524</v>
      </c>
      <c r="F24" s="2">
        <v>0.18241410001672601</v>
      </c>
      <c r="G24" s="2">
        <v>-1.7032120004606102E-2</v>
      </c>
      <c r="H24" s="2">
        <v>-0.24677184507192601</v>
      </c>
      <c r="I24" s="2">
        <v>0.22973972506731999</v>
      </c>
      <c r="J24" s="2">
        <v>-5.6478864436879501E-2</v>
      </c>
      <c r="K24" s="2">
        <v>-3.7128758840353403E-2</v>
      </c>
      <c r="L24" s="2">
        <v>-1.9350105596526099E-2</v>
      </c>
      <c r="M24" s="2">
        <v>-2.9611842417650099E-3</v>
      </c>
      <c r="N24" s="2">
        <v>5.1657853536900299E-2</v>
      </c>
      <c r="O24" s="2">
        <v>-3.06217431684951E-2</v>
      </c>
      <c r="P24" s="2">
        <v>-2.3997294610170201E-2</v>
      </c>
      <c r="R24">
        <f t="shared" si="18"/>
        <v>1977.2999999999997</v>
      </c>
      <c r="S24">
        <v>0</v>
      </c>
      <c r="T24" s="25">
        <f t="shared" ref="T24:U24" si="28">AVERAGE(D21:D24)</f>
        <v>0.32162096756898328</v>
      </c>
      <c r="U24" s="25">
        <f t="shared" si="28"/>
        <v>0.14188306778355539</v>
      </c>
      <c r="V24" s="25">
        <f t="shared" si="4"/>
        <v>0.28428165977811026</v>
      </c>
      <c r="W24" s="25">
        <f t="shared" si="5"/>
        <v>6.3391859670909906E-2</v>
      </c>
      <c r="X24" s="25">
        <f t="shared" si="6"/>
        <v>-0.19008671169641478</v>
      </c>
      <c r="Y24" s="25">
        <f t="shared" si="7"/>
        <v>0.25347857136732477</v>
      </c>
      <c r="Z24" s="25">
        <f t="shared" si="8"/>
        <v>-0.20579045166546464</v>
      </c>
      <c r="AA24" s="25">
        <f t="shared" si="9"/>
        <v>-0.14953799753557159</v>
      </c>
      <c r="AB24" s="25">
        <f t="shared" si="10"/>
        <v>-5.6252454129892923E-2</v>
      </c>
      <c r="AC24" s="25">
        <f t="shared" si="11"/>
        <v>0.17973789978542798</v>
      </c>
      <c r="AD24" s="25">
        <f t="shared" si="12"/>
        <v>0.17357667905608684</v>
      </c>
      <c r="AE24" s="25">
        <f t="shared" si="13"/>
        <v>3.7996388236658477E-2</v>
      </c>
      <c r="AF24" s="25">
        <f t="shared" si="14"/>
        <v>-3.1835167507317554E-2</v>
      </c>
    </row>
    <row r="25" spans="2:32" x14ac:dyDescent="0.25">
      <c r="B25">
        <f t="shared" si="17"/>
        <v>1977.3999999999996</v>
      </c>
      <c r="C25">
        <v>0</v>
      </c>
      <c r="D25" s="2">
        <v>-1.96250707368546E-2</v>
      </c>
      <c r="E25" s="2">
        <v>-0.14804386554101401</v>
      </c>
      <c r="F25" s="2">
        <v>-0.218426075903945</v>
      </c>
      <c r="G25" s="2">
        <v>0.213034736233529</v>
      </c>
      <c r="H25" s="2">
        <v>-4.9310309154539302E-2</v>
      </c>
      <c r="I25" s="2">
        <v>0.26234504538806902</v>
      </c>
      <c r="J25" s="2">
        <v>-0.14265252587059801</v>
      </c>
      <c r="K25" s="2">
        <v>-0.108211705850811</v>
      </c>
      <c r="L25" s="2">
        <v>-3.4440820019787197E-2</v>
      </c>
      <c r="M25" s="2">
        <v>0.12841879480415899</v>
      </c>
      <c r="N25" s="2">
        <v>0.18454094543070701</v>
      </c>
      <c r="O25" s="2">
        <v>-2.96729792116187E-2</v>
      </c>
      <c r="P25" s="2">
        <v>-2.64491714149293E-2</v>
      </c>
      <c r="R25">
        <f t="shared" si="18"/>
        <v>1977.3999999999996</v>
      </c>
      <c r="S25">
        <v>0</v>
      </c>
      <c r="T25" s="25">
        <f t="shared" ref="T25:U25" si="29">AVERAGE(D22:D25)</f>
        <v>0.27539448469138911</v>
      </c>
      <c r="U25" s="25">
        <f t="shared" si="29"/>
        <v>3.3538188103348646E-2</v>
      </c>
      <c r="V25" s="25">
        <f t="shared" si="4"/>
        <v>0.18620832762278572</v>
      </c>
      <c r="W25" s="25">
        <f t="shared" si="5"/>
        <v>4.1030821824624406E-2</v>
      </c>
      <c r="X25" s="25">
        <f t="shared" si="6"/>
        <v>-0.16318099530706631</v>
      </c>
      <c r="Y25" s="25">
        <f t="shared" si="7"/>
        <v>0.20421181713169076</v>
      </c>
      <c r="Z25" s="25">
        <f t="shared" si="8"/>
        <v>-0.1937009613440614</v>
      </c>
      <c r="AA25" s="25">
        <f t="shared" si="9"/>
        <v>-0.13848879908841358</v>
      </c>
      <c r="AB25" s="25">
        <f t="shared" si="10"/>
        <v>-5.5212162255647707E-2</v>
      </c>
      <c r="AC25" s="25">
        <f t="shared" si="11"/>
        <v>0.24185629658804048</v>
      </c>
      <c r="AD25" s="25">
        <f t="shared" si="12"/>
        <v>0.25122831277533908</v>
      </c>
      <c r="AE25" s="25">
        <f t="shared" si="13"/>
        <v>1.9488450209561275E-2</v>
      </c>
      <c r="AF25" s="25">
        <f t="shared" si="14"/>
        <v>-2.8860466396860053E-2</v>
      </c>
    </row>
    <row r="26" spans="2:32" x14ac:dyDescent="0.25">
      <c r="B26">
        <f t="shared" si="17"/>
        <v>1978.1</v>
      </c>
      <c r="C26">
        <v>0</v>
      </c>
      <c r="D26" s="2">
        <v>0.21328539828840001</v>
      </c>
      <c r="E26" s="2">
        <v>-7.0827454153209301E-3</v>
      </c>
      <c r="F26" s="2">
        <v>0.138434993225408</v>
      </c>
      <c r="G26" s="2">
        <v>7.0321223996045804E-2</v>
      </c>
      <c r="H26" s="2">
        <v>-0.184342329837999</v>
      </c>
      <c r="I26" s="2">
        <v>0.25466355383404499</v>
      </c>
      <c r="J26" s="2">
        <v>-0.21583896263677499</v>
      </c>
      <c r="K26" s="2">
        <v>-6.5042863281519897E-2</v>
      </c>
      <c r="L26" s="2">
        <v>-0.15079609935525501</v>
      </c>
      <c r="M26" s="2">
        <v>0.22036814370372099</v>
      </c>
      <c r="N26" s="2">
        <v>0.11317266727016</v>
      </c>
      <c r="O26" s="2">
        <v>0.13528271594937599</v>
      </c>
      <c r="P26" s="2">
        <v>-2.80872395158152E-2</v>
      </c>
      <c r="R26">
        <f t="shared" si="18"/>
        <v>1978.1</v>
      </c>
      <c r="S26">
        <v>0</v>
      </c>
      <c r="T26" s="25">
        <f t="shared" ref="T26:U26" si="30">AVERAGE(D23:D26)</f>
        <v>0.21030677957139285</v>
      </c>
      <c r="U26" s="25">
        <f t="shared" si="30"/>
        <v>1.318055737258739E-2</v>
      </c>
      <c r="V26" s="25">
        <f t="shared" si="4"/>
        <v>0.14517488351438523</v>
      </c>
      <c r="W26" s="25">
        <f t="shared" si="5"/>
        <v>3.8086963496742177E-2</v>
      </c>
      <c r="X26" s="25">
        <f t="shared" si="6"/>
        <v>-0.17662632063394432</v>
      </c>
      <c r="Y26" s="25">
        <f t="shared" si="7"/>
        <v>0.21471328413068652</v>
      </c>
      <c r="Z26" s="25">
        <f t="shared" si="8"/>
        <v>-0.17008128963854013</v>
      </c>
      <c r="AA26" s="25">
        <f t="shared" si="9"/>
        <v>-9.9005545445100318E-2</v>
      </c>
      <c r="AB26" s="25">
        <f t="shared" si="10"/>
        <v>-7.1075744193439747E-2</v>
      </c>
      <c r="AC26" s="25">
        <f t="shared" si="11"/>
        <v>0.19712622219880549</v>
      </c>
      <c r="AD26" s="25">
        <f t="shared" si="12"/>
        <v>0.16566605311219282</v>
      </c>
      <c r="AE26" s="25">
        <f t="shared" si="13"/>
        <v>5.8180719203321046E-2</v>
      </c>
      <c r="AF26" s="25">
        <f t="shared" si="14"/>
        <v>-2.6720550116708725E-2</v>
      </c>
    </row>
    <row r="27" spans="2:32" x14ac:dyDescent="0.25">
      <c r="B27">
        <f t="shared" si="17"/>
        <v>1978.1999999999998</v>
      </c>
      <c r="C27">
        <v>0</v>
      </c>
      <c r="D27" s="2">
        <v>2.01245726582022</v>
      </c>
      <c r="E27" s="2">
        <v>0.58351048698388797</v>
      </c>
      <c r="F27" s="2">
        <v>0.80994130310379198</v>
      </c>
      <c r="G27" s="2">
        <v>-5.4566195704411603E-2</v>
      </c>
      <c r="H27" s="2">
        <v>-0.19794364001161299</v>
      </c>
      <c r="I27" s="2">
        <v>0.14337744430720201</v>
      </c>
      <c r="J27" s="2">
        <v>-0.171864620415492</v>
      </c>
      <c r="K27" s="2">
        <v>-2.8339054162094701E-2</v>
      </c>
      <c r="L27" s="2">
        <v>-0.14352556625339699</v>
      </c>
      <c r="M27" s="2">
        <v>1.4289467788363299</v>
      </c>
      <c r="N27" s="2">
        <v>1.3909331482410501</v>
      </c>
      <c r="O27" s="2">
        <v>5.9138690833404402E-2</v>
      </c>
      <c r="P27" s="2">
        <v>-2.1125060238120701E-2</v>
      </c>
      <c r="R27">
        <f t="shared" si="18"/>
        <v>1978.1999999999998</v>
      </c>
      <c r="S27">
        <v>0</v>
      </c>
      <c r="T27" s="25">
        <f t="shared" ref="T27:U27" si="31">AVERAGE(D24:D27)</f>
        <v>0.57801488117631006</v>
      </c>
      <c r="U27" s="25">
        <f t="shared" si="31"/>
        <v>0.13432174790069826</v>
      </c>
      <c r="V27" s="25">
        <f t="shared" si="4"/>
        <v>0.22809108011049525</v>
      </c>
      <c r="W27" s="25">
        <f t="shared" si="5"/>
        <v>5.2939411130139273E-2</v>
      </c>
      <c r="X27" s="25">
        <f t="shared" si="6"/>
        <v>-0.16959203101901935</v>
      </c>
      <c r="Y27" s="25">
        <f t="shared" si="7"/>
        <v>0.22253144214915899</v>
      </c>
      <c r="Z27" s="25">
        <f t="shared" si="8"/>
        <v>-0.14670874333993611</v>
      </c>
      <c r="AA27" s="25">
        <f t="shared" si="9"/>
        <v>-5.9680595533694751E-2</v>
      </c>
      <c r="AB27" s="25">
        <f t="shared" si="10"/>
        <v>-8.7028147806241324E-2</v>
      </c>
      <c r="AC27" s="25">
        <f t="shared" si="11"/>
        <v>0.44369313327561122</v>
      </c>
      <c r="AD27" s="25">
        <f t="shared" si="12"/>
        <v>0.43507615361970436</v>
      </c>
      <c r="AE27" s="25">
        <f t="shared" si="13"/>
        <v>3.3531671100666648E-2</v>
      </c>
      <c r="AF27" s="25">
        <f t="shared" si="14"/>
        <v>-2.4914691444758851E-2</v>
      </c>
    </row>
    <row r="28" spans="2:32" x14ac:dyDescent="0.25">
      <c r="B28">
        <f t="shared" si="17"/>
        <v>1978.2999999999997</v>
      </c>
      <c r="C28">
        <v>0</v>
      </c>
      <c r="D28" s="2">
        <v>0.35541109528853199</v>
      </c>
      <c r="E28" s="2">
        <v>-0.18705204294089101</v>
      </c>
      <c r="F28" s="2">
        <v>8.68618272201893E-2</v>
      </c>
      <c r="G28" s="2">
        <v>9.3291387598315206E-2</v>
      </c>
      <c r="H28" s="2">
        <v>-9.2232806654545696E-2</v>
      </c>
      <c r="I28" s="2">
        <v>0.18552419425286101</v>
      </c>
      <c r="J28" s="2">
        <v>-0.367205257759396</v>
      </c>
      <c r="K28" s="2">
        <v>-0.32772937905321298</v>
      </c>
      <c r="L28" s="2">
        <v>-3.9475878706182202E-2</v>
      </c>
      <c r="M28" s="2">
        <v>0.54246313822942405</v>
      </c>
      <c r="N28" s="2">
        <v>0.54301173610509501</v>
      </c>
      <c r="O28" s="2">
        <v>2.3706249537769298E-3</v>
      </c>
      <c r="P28" s="2">
        <v>-2.9192228294483802E-3</v>
      </c>
      <c r="R28">
        <f t="shared" si="18"/>
        <v>1978.2999999999997</v>
      </c>
      <c r="S28">
        <v>0</v>
      </c>
      <c r="T28" s="25">
        <f t="shared" ref="T28:U28" si="32">AVERAGE(D25:D28)</f>
        <v>0.64038217216507431</v>
      </c>
      <c r="U28" s="25">
        <f t="shared" si="32"/>
        <v>6.0332958271665502E-2</v>
      </c>
      <c r="V28" s="25">
        <f t="shared" si="4"/>
        <v>0.20420301191136109</v>
      </c>
      <c r="W28" s="25">
        <f t="shared" si="5"/>
        <v>8.0520288030869608E-2</v>
      </c>
      <c r="X28" s="25">
        <f t="shared" si="6"/>
        <v>-0.13095727141467425</v>
      </c>
      <c r="Y28" s="25">
        <f t="shared" si="7"/>
        <v>0.21147755944554428</v>
      </c>
      <c r="Z28" s="25">
        <f t="shared" si="8"/>
        <v>-0.22439034167056526</v>
      </c>
      <c r="AA28" s="25">
        <f t="shared" si="9"/>
        <v>-0.13233075058690963</v>
      </c>
      <c r="AB28" s="25">
        <f t="shared" si="10"/>
        <v>-9.2059591083655357E-2</v>
      </c>
      <c r="AC28" s="25">
        <f t="shared" si="11"/>
        <v>0.58004921389340847</v>
      </c>
      <c r="AD28" s="25">
        <f t="shared" si="12"/>
        <v>0.55791462426175298</v>
      </c>
      <c r="AE28" s="25">
        <f t="shared" si="13"/>
        <v>4.177976313123466E-2</v>
      </c>
      <c r="AF28" s="25">
        <f t="shared" si="14"/>
        <v>-1.9645173499578398E-2</v>
      </c>
    </row>
    <row r="29" spans="2:32" x14ac:dyDescent="0.25">
      <c r="B29">
        <f t="shared" si="17"/>
        <v>1978.3999999999996</v>
      </c>
      <c r="C29">
        <v>0</v>
      </c>
      <c r="D29" s="2">
        <v>0.52777351868798095</v>
      </c>
      <c r="E29" s="2">
        <v>4.5498613180459897E-2</v>
      </c>
      <c r="F29" s="2">
        <v>0.31806830770741401</v>
      </c>
      <c r="G29" s="2">
        <v>0.122761639717403</v>
      </c>
      <c r="H29" s="2">
        <v>-0.110600504796963</v>
      </c>
      <c r="I29" s="2">
        <v>0.23336214451436599</v>
      </c>
      <c r="J29" s="2">
        <v>-0.39533133424435801</v>
      </c>
      <c r="K29" s="2">
        <v>-0.32557521780873999</v>
      </c>
      <c r="L29" s="2">
        <v>-6.9756116435617604E-2</v>
      </c>
      <c r="M29" s="2">
        <v>0.482274905507521</v>
      </c>
      <c r="N29" s="2">
        <v>0.46470603015817802</v>
      </c>
      <c r="O29" s="2">
        <v>1.4933862359556099E-2</v>
      </c>
      <c r="P29" s="2">
        <v>2.6350129897874E-3</v>
      </c>
      <c r="R29">
        <f t="shared" si="18"/>
        <v>1978.3999999999996</v>
      </c>
      <c r="S29">
        <v>0</v>
      </c>
      <c r="T29" s="25">
        <f t="shared" ref="T29:U29" si="33">AVERAGE(D26:D29)</f>
        <v>0.77723181952128317</v>
      </c>
      <c r="U29" s="25">
        <f t="shared" si="33"/>
        <v>0.10871857795203398</v>
      </c>
      <c r="V29" s="25">
        <f t="shared" si="4"/>
        <v>0.33832660781420082</v>
      </c>
      <c r="W29" s="25">
        <f t="shared" si="5"/>
        <v>5.7952013901838101E-2</v>
      </c>
      <c r="X29" s="25">
        <f t="shared" si="6"/>
        <v>-0.14627982032528017</v>
      </c>
      <c r="Y29" s="25">
        <f t="shared" si="7"/>
        <v>0.20423183422711849</v>
      </c>
      <c r="Z29" s="25">
        <f t="shared" si="8"/>
        <v>-0.28756004376400524</v>
      </c>
      <c r="AA29" s="25">
        <f t="shared" si="9"/>
        <v>-0.18667162857639188</v>
      </c>
      <c r="AB29" s="25">
        <f t="shared" si="10"/>
        <v>-0.10088841518761296</v>
      </c>
      <c r="AC29" s="25">
        <f t="shared" si="11"/>
        <v>0.66851324156924896</v>
      </c>
      <c r="AD29" s="25">
        <f t="shared" si="12"/>
        <v>0.62795589544362085</v>
      </c>
      <c r="AE29" s="25">
        <f t="shared" si="13"/>
        <v>5.2931473524028355E-2</v>
      </c>
      <c r="AF29" s="25">
        <f t="shared" si="14"/>
        <v>-1.237412739839922E-2</v>
      </c>
    </row>
    <row r="30" spans="2:32" x14ac:dyDescent="0.25">
      <c r="B30">
        <f t="shared" si="17"/>
        <v>1979.1</v>
      </c>
      <c r="C30">
        <v>0</v>
      </c>
      <c r="D30" s="2">
        <v>-0.97990521020771304</v>
      </c>
      <c r="E30" s="2">
        <v>-0.38836091882460499</v>
      </c>
      <c r="F30" s="2">
        <v>2.7739841638625098E-2</v>
      </c>
      <c r="G30" s="2">
        <v>8.0104763243649901E-2</v>
      </c>
      <c r="H30" s="2">
        <v>-4.5296932510998998E-2</v>
      </c>
      <c r="I30" s="2">
        <v>0.12540169575464899</v>
      </c>
      <c r="J30" s="2">
        <v>-0.49620552370687998</v>
      </c>
      <c r="K30" s="2">
        <v>-0.234652672633759</v>
      </c>
      <c r="L30" s="2">
        <v>-0.26155285107312098</v>
      </c>
      <c r="M30" s="2">
        <v>-0.59154429138310805</v>
      </c>
      <c r="N30" s="2">
        <v>-0.66608848703283996</v>
      </c>
      <c r="O30" s="2">
        <v>3.5936937151841097E-2</v>
      </c>
      <c r="P30" s="2">
        <v>3.8607258497890699E-2</v>
      </c>
      <c r="R30">
        <f t="shared" si="18"/>
        <v>1979.1</v>
      </c>
      <c r="S30">
        <v>0</v>
      </c>
      <c r="T30" s="25">
        <f t="shared" ref="T30:U30" si="34">AVERAGE(D27:D30)</f>
        <v>0.47893416739725492</v>
      </c>
      <c r="U30" s="25">
        <f t="shared" si="34"/>
        <v>1.3399034599712964E-2</v>
      </c>
      <c r="V30" s="25">
        <f t="shared" si="4"/>
        <v>0.3106528199175051</v>
      </c>
      <c r="W30" s="25">
        <f t="shared" si="5"/>
        <v>6.0397898713739129E-2</v>
      </c>
      <c r="X30" s="25">
        <f t="shared" si="6"/>
        <v>-0.11151847099353017</v>
      </c>
      <c r="Y30" s="25">
        <f t="shared" si="7"/>
        <v>0.17191636970726951</v>
      </c>
      <c r="Z30" s="25">
        <f t="shared" si="8"/>
        <v>-0.35765168403153147</v>
      </c>
      <c r="AA30" s="25">
        <f t="shared" si="9"/>
        <v>-0.22907408091445167</v>
      </c>
      <c r="AB30" s="25">
        <f t="shared" si="10"/>
        <v>-0.12857760311707944</v>
      </c>
      <c r="AC30" s="25">
        <f t="shared" si="11"/>
        <v>0.46553513279754166</v>
      </c>
      <c r="AD30" s="25">
        <f t="shared" si="12"/>
        <v>0.4331406068678707</v>
      </c>
      <c r="AE30" s="25">
        <f t="shared" si="13"/>
        <v>2.8095028824644631E-2</v>
      </c>
      <c r="AF30" s="25">
        <f t="shared" si="14"/>
        <v>4.2994971050272545E-3</v>
      </c>
    </row>
    <row r="31" spans="2:32" x14ac:dyDescent="0.25">
      <c r="B31">
        <f t="shared" si="17"/>
        <v>1979.1999999999998</v>
      </c>
      <c r="C31">
        <v>0</v>
      </c>
      <c r="D31" s="2">
        <v>0.282608516483217</v>
      </c>
      <c r="E31" s="2">
        <v>-0.121481116936796</v>
      </c>
      <c r="F31" s="2">
        <v>0.29851709522583503</v>
      </c>
      <c r="G31" s="2">
        <v>0.117229238797839</v>
      </c>
      <c r="H31" s="2">
        <v>-2.8641072787143299E-2</v>
      </c>
      <c r="I31" s="2">
        <v>0.14587031158498301</v>
      </c>
      <c r="J31" s="2">
        <v>-0.53722745096047098</v>
      </c>
      <c r="K31" s="2">
        <v>-0.28808816877999499</v>
      </c>
      <c r="L31" s="2">
        <v>-0.24913928218047601</v>
      </c>
      <c r="M31" s="2">
        <v>0.40408963342001297</v>
      </c>
      <c r="N31" s="2">
        <v>0.37127916622963503</v>
      </c>
      <c r="O31" s="2">
        <v>-3.1436698618939697E-2</v>
      </c>
      <c r="P31" s="2">
        <v>6.4247165809318399E-2</v>
      </c>
      <c r="R31">
        <f t="shared" si="18"/>
        <v>1979.1999999999998</v>
      </c>
      <c r="S31">
        <v>0</v>
      </c>
      <c r="T31" s="25">
        <f t="shared" ref="T31:U31" si="35">AVERAGE(D28:D31)</f>
        <v>4.6471980063004223E-2</v>
      </c>
      <c r="U31" s="25">
        <f t="shared" si="35"/>
        <v>-0.16284886638045803</v>
      </c>
      <c r="V31" s="25">
        <f t="shared" si="4"/>
        <v>0.18279676794801586</v>
      </c>
      <c r="W31" s="25">
        <f t="shared" si="5"/>
        <v>0.10334675733930176</v>
      </c>
      <c r="X31" s="25">
        <f t="shared" si="6"/>
        <v>-6.9192829187412749E-2</v>
      </c>
      <c r="Y31" s="25">
        <f t="shared" si="7"/>
        <v>0.17253958652671475</v>
      </c>
      <c r="Z31" s="25">
        <f t="shared" si="8"/>
        <v>-0.44899239166777627</v>
      </c>
      <c r="AA31" s="25">
        <f t="shared" si="9"/>
        <v>-0.29401135956892677</v>
      </c>
      <c r="AB31" s="25">
        <f t="shared" si="10"/>
        <v>-0.1549810320988492</v>
      </c>
      <c r="AC31" s="25">
        <f t="shared" si="11"/>
        <v>0.20932084644346249</v>
      </c>
      <c r="AD31" s="25">
        <f t="shared" si="12"/>
        <v>0.17822711136501701</v>
      </c>
      <c r="AE31" s="25">
        <f t="shared" si="13"/>
        <v>5.4511814615586084E-3</v>
      </c>
      <c r="AF31" s="25">
        <f t="shared" si="14"/>
        <v>2.564255361688703E-2</v>
      </c>
    </row>
    <row r="32" spans="2:32" x14ac:dyDescent="0.25">
      <c r="B32">
        <f t="shared" si="17"/>
        <v>1979.2999999999997</v>
      </c>
      <c r="C32">
        <v>0</v>
      </c>
      <c r="D32" s="2">
        <v>-0.33659900891836297</v>
      </c>
      <c r="E32" s="2">
        <v>-0.362506860120757</v>
      </c>
      <c r="F32" s="2">
        <v>-0.176994054042695</v>
      </c>
      <c r="G32" s="2">
        <v>0.242677553238209</v>
      </c>
      <c r="H32" s="2">
        <v>-4.2742619638623303E-2</v>
      </c>
      <c r="I32" s="2">
        <v>0.28542017287683202</v>
      </c>
      <c r="J32" s="2">
        <v>-0.42819035931627097</v>
      </c>
      <c r="K32" s="2">
        <v>-0.36010548325999198</v>
      </c>
      <c r="L32" s="2">
        <v>-6.8084876056278706E-2</v>
      </c>
      <c r="M32" s="2">
        <v>2.5907851202394101E-2</v>
      </c>
      <c r="N32" s="2">
        <v>7.2255831746661503E-2</v>
      </c>
      <c r="O32" s="2">
        <v>-2.77055857989058E-2</v>
      </c>
      <c r="P32" s="2">
        <v>-1.8642394745361501E-2</v>
      </c>
      <c r="R32">
        <f t="shared" si="18"/>
        <v>1979.2999999999997</v>
      </c>
      <c r="S32">
        <v>0</v>
      </c>
      <c r="T32" s="25">
        <f t="shared" ref="T32:U32" si="36">AVERAGE(D29:D32)</f>
        <v>-0.12653054598871952</v>
      </c>
      <c r="U32" s="25">
        <f t="shared" si="36"/>
        <v>-0.20671257067542453</v>
      </c>
      <c r="V32" s="25">
        <f t="shared" si="4"/>
        <v>0.11683279763229479</v>
      </c>
      <c r="W32" s="25">
        <f t="shared" si="5"/>
        <v>0.14069329874927522</v>
      </c>
      <c r="X32" s="25">
        <f t="shared" si="6"/>
        <v>-5.6820282433432151E-2</v>
      </c>
      <c r="Y32" s="25">
        <f t="shared" si="7"/>
        <v>0.19751358118270751</v>
      </c>
      <c r="Z32" s="25">
        <f t="shared" si="8"/>
        <v>-0.46423866705699496</v>
      </c>
      <c r="AA32" s="25">
        <f t="shared" si="9"/>
        <v>-0.3021053856206215</v>
      </c>
      <c r="AB32" s="25">
        <f t="shared" si="10"/>
        <v>-0.16213328143637332</v>
      </c>
      <c r="AC32" s="25">
        <f t="shared" si="11"/>
        <v>8.0182024686705003E-2</v>
      </c>
      <c r="AD32" s="25">
        <f t="shared" si="12"/>
        <v>6.0538135275408647E-2</v>
      </c>
      <c r="AE32" s="25">
        <f t="shared" si="13"/>
        <v>-2.0678712266120752E-3</v>
      </c>
      <c r="AF32" s="25">
        <f t="shared" si="14"/>
        <v>2.171176063790875E-2</v>
      </c>
    </row>
    <row r="33" spans="2:32" x14ac:dyDescent="0.25">
      <c r="B33">
        <f t="shared" si="17"/>
        <v>1979.3999999999996</v>
      </c>
      <c r="C33">
        <v>0</v>
      </c>
      <c r="D33" s="2">
        <v>0.44471223879668698</v>
      </c>
      <c r="E33" s="2">
        <v>-9.6724328387758296E-2</v>
      </c>
      <c r="F33" s="2">
        <v>-1.7629129907871501E-2</v>
      </c>
      <c r="G33" s="2">
        <v>0.33536417553826597</v>
      </c>
      <c r="H33" s="2">
        <v>6.5403591980573605E-2</v>
      </c>
      <c r="I33" s="2">
        <v>0.26996058355769298</v>
      </c>
      <c r="J33" s="2">
        <v>-0.41445937401815303</v>
      </c>
      <c r="K33" s="2">
        <v>-0.29279827006182002</v>
      </c>
      <c r="L33" s="2">
        <v>-0.12166110395633301</v>
      </c>
      <c r="M33" s="2">
        <v>0.54143656718444599</v>
      </c>
      <c r="N33" s="2">
        <v>0.48970561262232198</v>
      </c>
      <c r="O33" s="2">
        <v>7.6575366638759607E-2</v>
      </c>
      <c r="P33" s="2">
        <v>-2.4844412076636301E-2</v>
      </c>
      <c r="R33">
        <f t="shared" si="18"/>
        <v>1979.3999999999996</v>
      </c>
      <c r="S33">
        <v>0</v>
      </c>
      <c r="T33" s="25">
        <f t="shared" ref="T33:U33" si="37">AVERAGE(D30:D33)</f>
        <v>-0.14729586596154301</v>
      </c>
      <c r="U33" s="25">
        <f t="shared" si="37"/>
        <v>-0.24226830606747907</v>
      </c>
      <c r="V33" s="25">
        <f t="shared" si="4"/>
        <v>3.2908438228473405E-2</v>
      </c>
      <c r="W33" s="25">
        <f t="shared" si="5"/>
        <v>0.19384393270449096</v>
      </c>
      <c r="X33" s="25">
        <f t="shared" si="6"/>
        <v>-1.2819258239047997E-2</v>
      </c>
      <c r="Y33" s="25">
        <f t="shared" si="7"/>
        <v>0.20666319094353924</v>
      </c>
      <c r="Z33" s="25">
        <f t="shared" si="8"/>
        <v>-0.46902067700044375</v>
      </c>
      <c r="AA33" s="25">
        <f t="shared" si="9"/>
        <v>-0.29391114868389145</v>
      </c>
      <c r="AB33" s="25">
        <f t="shared" si="10"/>
        <v>-0.17510952831655216</v>
      </c>
      <c r="AC33" s="25">
        <f t="shared" si="11"/>
        <v>9.4972440105936251E-2</v>
      </c>
      <c r="AD33" s="25">
        <f t="shared" si="12"/>
        <v>6.6788030891444639E-2</v>
      </c>
      <c r="AE33" s="25">
        <f t="shared" si="13"/>
        <v>1.3342504843188802E-2</v>
      </c>
      <c r="AF33" s="25">
        <f t="shared" si="14"/>
        <v>1.4841904371302821E-2</v>
      </c>
    </row>
    <row r="34" spans="2:32" x14ac:dyDescent="0.25">
      <c r="B34">
        <f t="shared" si="17"/>
        <v>1980.1</v>
      </c>
      <c r="C34">
        <v>0</v>
      </c>
      <c r="D34" s="2">
        <v>1.4665679987901601</v>
      </c>
      <c r="E34" s="2">
        <v>1.1575555666320201</v>
      </c>
      <c r="F34" s="2">
        <v>1.02468169342981</v>
      </c>
      <c r="G34" s="2">
        <v>0.29791989599276902</v>
      </c>
      <c r="H34" s="2">
        <v>2.7745640685281799E-2</v>
      </c>
      <c r="I34" s="2">
        <v>0.27017425530748701</v>
      </c>
      <c r="J34" s="2">
        <v>-0.16504602279056299</v>
      </c>
      <c r="K34" s="2">
        <v>-1.5562792582472099E-3</v>
      </c>
      <c r="L34" s="2">
        <v>-0.16348974353231599</v>
      </c>
      <c r="M34" s="2">
        <v>0.309012432158143</v>
      </c>
      <c r="N34" s="2">
        <v>0.178549000788845</v>
      </c>
      <c r="O34" s="2">
        <v>8.6668847251511305E-2</v>
      </c>
      <c r="P34" s="2">
        <v>4.3794584117785897E-2</v>
      </c>
      <c r="R34">
        <f t="shared" si="18"/>
        <v>1980.1</v>
      </c>
      <c r="S34">
        <v>0</v>
      </c>
      <c r="T34" s="25">
        <f t="shared" ref="T34:U34" si="38">AVERAGE(D31:D34)</f>
        <v>0.46432243628792524</v>
      </c>
      <c r="U34" s="25">
        <f t="shared" si="38"/>
        <v>0.14421081529667718</v>
      </c>
      <c r="V34" s="25">
        <f t="shared" si="4"/>
        <v>0.28214390117626964</v>
      </c>
      <c r="W34" s="25">
        <f t="shared" si="5"/>
        <v>0.24829771589177077</v>
      </c>
      <c r="X34" s="25">
        <f t="shared" si="6"/>
        <v>5.4413850600222007E-3</v>
      </c>
      <c r="Y34" s="25">
        <f t="shared" si="7"/>
        <v>0.24285633083174879</v>
      </c>
      <c r="Z34" s="25">
        <f t="shared" si="8"/>
        <v>-0.38623080177136448</v>
      </c>
      <c r="AA34" s="25">
        <f t="shared" si="9"/>
        <v>-0.23563705034001353</v>
      </c>
      <c r="AB34" s="25">
        <f t="shared" si="10"/>
        <v>-0.15059375143135093</v>
      </c>
      <c r="AC34" s="25">
        <f t="shared" si="11"/>
        <v>0.32011162099124901</v>
      </c>
      <c r="AD34" s="25">
        <f t="shared" si="12"/>
        <v>0.27794740284686587</v>
      </c>
      <c r="AE34" s="25">
        <f t="shared" si="13"/>
        <v>2.6025482368106354E-2</v>
      </c>
      <c r="AF34" s="25">
        <f t="shared" si="14"/>
        <v>1.6138735776276624E-2</v>
      </c>
    </row>
    <row r="35" spans="2:32" x14ac:dyDescent="0.25">
      <c r="B35" s="23">
        <f t="shared" si="17"/>
        <v>1980.1999999999998</v>
      </c>
      <c r="C35" s="23">
        <v>1</v>
      </c>
      <c r="D35" s="24">
        <v>0.31487660973792397</v>
      </c>
      <c r="E35" s="24">
        <v>0.97396023936448295</v>
      </c>
      <c r="F35" s="24">
        <v>0.797282185777901</v>
      </c>
      <c r="G35" s="24">
        <v>0.30823844652183402</v>
      </c>
      <c r="H35" s="24">
        <v>7.5311887054623397E-2</v>
      </c>
      <c r="I35" s="24">
        <v>0.23292655946721</v>
      </c>
      <c r="J35" s="24">
        <v>-0.13156039293525201</v>
      </c>
      <c r="K35" s="24">
        <v>9.3252887928353904E-3</v>
      </c>
      <c r="L35" s="24">
        <v>-0.14088568172808699</v>
      </c>
      <c r="M35" s="24">
        <v>-0.65908362962655798</v>
      </c>
      <c r="N35" s="24">
        <v>-0.607035307691973</v>
      </c>
      <c r="O35" s="24">
        <v>-5.2125043887845099E-2</v>
      </c>
      <c r="P35" s="24">
        <v>7.6721953260395004E-5</v>
      </c>
      <c r="R35" s="23">
        <f t="shared" si="18"/>
        <v>1980.1999999999998</v>
      </c>
      <c r="S35" s="23">
        <v>1</v>
      </c>
      <c r="T35" s="24">
        <f t="shared" ref="T35:U35" si="39">AVERAGE(D32:D35)</f>
        <v>0.47238945960160206</v>
      </c>
      <c r="U35" s="24">
        <f t="shared" si="39"/>
        <v>0.41807115437199693</v>
      </c>
      <c r="V35" s="24">
        <f t="shared" si="4"/>
        <v>0.40683517381428613</v>
      </c>
      <c r="W35" s="24">
        <f t="shared" si="5"/>
        <v>0.29605001782276952</v>
      </c>
      <c r="X35" s="24">
        <f t="shared" si="6"/>
        <v>3.1429625020463876E-2</v>
      </c>
      <c r="Y35" s="24">
        <f t="shared" si="7"/>
        <v>0.26462039280230554</v>
      </c>
      <c r="Z35" s="24">
        <f t="shared" si="8"/>
        <v>-0.28481403726505977</v>
      </c>
      <c r="AA35" s="24">
        <f t="shared" si="9"/>
        <v>-0.16128368594680598</v>
      </c>
      <c r="AB35" s="24">
        <f t="shared" si="10"/>
        <v>-0.12353035131825368</v>
      </c>
      <c r="AC35" s="24">
        <f t="shared" si="11"/>
        <v>5.431830522960629E-2</v>
      </c>
      <c r="AD35" s="24">
        <f t="shared" si="12"/>
        <v>3.3368784366463899E-2</v>
      </c>
      <c r="AE35" s="24">
        <f t="shared" si="13"/>
        <v>2.0853396050880001E-2</v>
      </c>
      <c r="AF35" s="24">
        <f t="shared" si="14"/>
        <v>9.6124812262121404E-5</v>
      </c>
    </row>
    <row r="36" spans="2:32" x14ac:dyDescent="0.25">
      <c r="B36" s="23">
        <f t="shared" si="17"/>
        <v>1980.2999999999997</v>
      </c>
      <c r="C36" s="23">
        <v>1</v>
      </c>
      <c r="D36" s="24">
        <v>-0.70918072775617402</v>
      </c>
      <c r="E36" s="24">
        <v>-0.10988994140170801</v>
      </c>
      <c r="F36" s="24">
        <v>-0.61261127526960402</v>
      </c>
      <c r="G36" s="24">
        <v>0.73786566672735898</v>
      </c>
      <c r="H36" s="24">
        <v>0.184308763980011</v>
      </c>
      <c r="I36" s="24">
        <v>0.55355690274734703</v>
      </c>
      <c r="J36" s="24">
        <v>-0.23514433285946301</v>
      </c>
      <c r="K36" s="24">
        <v>-0.20787038625321899</v>
      </c>
      <c r="L36" s="24">
        <v>-2.72739466062434E-2</v>
      </c>
      <c r="M36" s="24">
        <v>-0.59929078635446598</v>
      </c>
      <c r="N36" s="24">
        <v>-0.73027682994966503</v>
      </c>
      <c r="O36" s="24">
        <v>0.16631827130030799</v>
      </c>
      <c r="P36" s="24">
        <v>-3.5332227705108799E-2</v>
      </c>
      <c r="R36" s="23">
        <f t="shared" si="18"/>
        <v>1980.2999999999997</v>
      </c>
      <c r="S36" s="23">
        <v>1</v>
      </c>
      <c r="T36" s="24">
        <f t="shared" ref="T36:U36" si="40">AVERAGE(D33:D36)</f>
        <v>0.37924402989214934</v>
      </c>
      <c r="U36" s="24">
        <f t="shared" si="40"/>
        <v>0.48122538405175919</v>
      </c>
      <c r="V36" s="24">
        <f t="shared" si="4"/>
        <v>0.29793086850755884</v>
      </c>
      <c r="W36" s="24">
        <f t="shared" si="5"/>
        <v>0.41984704619505697</v>
      </c>
      <c r="X36" s="24">
        <f t="shared" si="6"/>
        <v>8.8192470925122446E-2</v>
      </c>
      <c r="Y36" s="24">
        <f t="shared" si="7"/>
        <v>0.33165457526993425</v>
      </c>
      <c r="Z36" s="24">
        <f t="shared" si="8"/>
        <v>-0.23655253065085777</v>
      </c>
      <c r="AA36" s="24">
        <f t="shared" si="9"/>
        <v>-0.12322491169511271</v>
      </c>
      <c r="AB36" s="24">
        <f t="shared" si="10"/>
        <v>-0.11332761895574484</v>
      </c>
      <c r="AC36" s="24">
        <f t="shared" si="11"/>
        <v>-0.10198135415960874</v>
      </c>
      <c r="AD36" s="24">
        <f t="shared" si="12"/>
        <v>-0.16726438105761776</v>
      </c>
      <c r="AE36" s="24">
        <f t="shared" si="13"/>
        <v>6.9359360325683447E-2</v>
      </c>
      <c r="AF36" s="24">
        <f t="shared" si="14"/>
        <v>-4.0763334276747018E-3</v>
      </c>
    </row>
    <row r="37" spans="2:32" x14ac:dyDescent="0.25">
      <c r="B37">
        <f t="shared" si="17"/>
        <v>1980.3999999999996</v>
      </c>
      <c r="C37">
        <v>0</v>
      </c>
      <c r="D37" s="2">
        <v>0.40785357349247803</v>
      </c>
      <c r="E37" s="2">
        <v>0.53867126761611805</v>
      </c>
      <c r="F37" s="2">
        <v>0.278869854846714</v>
      </c>
      <c r="G37" s="2">
        <v>0.47445000774648799</v>
      </c>
      <c r="H37" s="2">
        <v>1.8627906599124298E-2</v>
      </c>
      <c r="I37" s="2">
        <v>0.45582210114736399</v>
      </c>
      <c r="J37" s="2">
        <v>-0.21464859497708499</v>
      </c>
      <c r="K37" s="2">
        <v>-0.16605164333112901</v>
      </c>
      <c r="L37" s="2">
        <v>-4.8596951645956399E-2</v>
      </c>
      <c r="M37" s="2">
        <v>-0.130817694123639</v>
      </c>
      <c r="N37" s="2">
        <v>-0.247537518831837</v>
      </c>
      <c r="O37" s="2">
        <v>0.134463740326485</v>
      </c>
      <c r="P37" s="2">
        <v>-1.7743915618287798E-2</v>
      </c>
      <c r="R37">
        <f t="shared" si="18"/>
        <v>1980.3999999999996</v>
      </c>
      <c r="S37">
        <v>0</v>
      </c>
      <c r="T37" s="25">
        <f t="shared" ref="T37:U37" si="41">AVERAGE(D34:D37)</f>
        <v>0.370029363566097</v>
      </c>
      <c r="U37" s="25">
        <f t="shared" si="41"/>
        <v>0.64007428305272829</v>
      </c>
      <c r="V37" s="25">
        <f t="shared" si="4"/>
        <v>0.37205561469620518</v>
      </c>
      <c r="W37" s="25">
        <f t="shared" si="5"/>
        <v>0.45461850424711248</v>
      </c>
      <c r="X37" s="25">
        <f t="shared" si="6"/>
        <v>7.6498549579760128E-2</v>
      </c>
      <c r="Y37" s="25">
        <f t="shared" si="7"/>
        <v>0.37811995466735199</v>
      </c>
      <c r="Z37" s="25">
        <f t="shared" si="8"/>
        <v>-0.18659983589059076</v>
      </c>
      <c r="AA37" s="25">
        <f t="shared" si="9"/>
        <v>-9.1538255012439951E-2</v>
      </c>
      <c r="AB37" s="25">
        <f t="shared" si="10"/>
        <v>-9.5061580878150684E-2</v>
      </c>
      <c r="AC37" s="25">
        <f t="shared" si="11"/>
        <v>-0.27004491948663001</v>
      </c>
      <c r="AD37" s="25">
        <f t="shared" si="12"/>
        <v>-0.35157516392115751</v>
      </c>
      <c r="AE37" s="25">
        <f t="shared" si="13"/>
        <v>8.3831453747614804E-2</v>
      </c>
      <c r="AF37" s="25">
        <f t="shared" si="14"/>
        <v>-2.3012093130875761E-3</v>
      </c>
    </row>
    <row r="38" spans="2:32" x14ac:dyDescent="0.25">
      <c r="B38">
        <f t="shared" si="17"/>
        <v>1981.1</v>
      </c>
      <c r="C38">
        <v>0</v>
      </c>
      <c r="D38" s="2">
        <v>0.65599542293580404</v>
      </c>
      <c r="E38" s="2">
        <v>0.39704661287271498</v>
      </c>
      <c r="F38" s="2">
        <v>0.78930952902277696</v>
      </c>
      <c r="G38" s="2">
        <v>0.10538708976394701</v>
      </c>
      <c r="H38" s="2">
        <v>-8.0832632437279506E-2</v>
      </c>
      <c r="I38" s="2">
        <v>0.18621972220122701</v>
      </c>
      <c r="J38" s="2">
        <v>-0.49765000591400899</v>
      </c>
      <c r="K38" s="2">
        <v>-0.19804663310603299</v>
      </c>
      <c r="L38" s="2">
        <v>-0.299603372807976</v>
      </c>
      <c r="M38" s="2">
        <v>0.25894881006308901</v>
      </c>
      <c r="N38" s="2">
        <v>0.29094861454742998</v>
      </c>
      <c r="O38" s="2">
        <v>-3.9177357736235603E-2</v>
      </c>
      <c r="P38" s="2">
        <v>7.1775532518950497E-3</v>
      </c>
      <c r="R38">
        <f t="shared" si="18"/>
        <v>1981.1</v>
      </c>
      <c r="S38">
        <v>0</v>
      </c>
      <c r="T38" s="25">
        <f t="shared" ref="T38:U38" si="42">AVERAGE(D35:D38)</f>
        <v>0.16738621960250799</v>
      </c>
      <c r="U38" s="25">
        <f t="shared" si="42"/>
        <v>0.44994704461290197</v>
      </c>
      <c r="V38" s="25">
        <f t="shared" si="4"/>
        <v>0.31321257359444699</v>
      </c>
      <c r="W38" s="25">
        <f t="shared" si="5"/>
        <v>0.40648530268990701</v>
      </c>
      <c r="X38" s="25">
        <f t="shared" si="6"/>
        <v>4.935398129911979E-2</v>
      </c>
      <c r="Y38" s="25">
        <f t="shared" si="7"/>
        <v>0.35713132139078702</v>
      </c>
      <c r="Z38" s="25">
        <f t="shared" si="8"/>
        <v>-0.26975083167145225</v>
      </c>
      <c r="AA38" s="25">
        <f t="shared" si="9"/>
        <v>-0.1406608434743864</v>
      </c>
      <c r="AB38" s="25">
        <f t="shared" si="10"/>
        <v>-0.12908998819706569</v>
      </c>
      <c r="AC38" s="25">
        <f t="shared" si="11"/>
        <v>-0.28256082501039348</v>
      </c>
      <c r="AD38" s="25">
        <f t="shared" si="12"/>
        <v>-0.32347526048151121</v>
      </c>
      <c r="AE38" s="25">
        <f t="shared" si="13"/>
        <v>5.2369902500678078E-2</v>
      </c>
      <c r="AF38" s="25">
        <f t="shared" si="14"/>
        <v>-1.1455467029560289E-2</v>
      </c>
    </row>
    <row r="39" spans="2:32" x14ac:dyDescent="0.25">
      <c r="B39">
        <f t="shared" si="17"/>
        <v>1981.1999999999998</v>
      </c>
      <c r="C39">
        <v>0</v>
      </c>
      <c r="D39" s="2">
        <v>0.36559217121822002</v>
      </c>
      <c r="E39" s="2">
        <v>1.0797218863475899</v>
      </c>
      <c r="F39" s="2">
        <v>1.0228417032113899</v>
      </c>
      <c r="G39" s="2">
        <v>0.60924960132999895</v>
      </c>
      <c r="H39" s="2">
        <v>-3.3348838910521303E-2</v>
      </c>
      <c r="I39" s="2">
        <v>0.64259844024052104</v>
      </c>
      <c r="J39" s="2">
        <v>-0.55236941819379903</v>
      </c>
      <c r="K39" s="2">
        <v>-0.26328429864061798</v>
      </c>
      <c r="L39" s="2">
        <v>-0.28908511955318</v>
      </c>
      <c r="M39" s="2">
        <v>-0.71412971512937495</v>
      </c>
      <c r="N39" s="2">
        <v>-0.86597060168321605</v>
      </c>
      <c r="O39" s="2">
        <v>0.14971276799967001</v>
      </c>
      <c r="P39" s="2">
        <v>2.1281185541700502E-3</v>
      </c>
      <c r="R39">
        <f t="shared" si="18"/>
        <v>1981.1999999999998</v>
      </c>
      <c r="S39">
        <v>0</v>
      </c>
      <c r="T39" s="25">
        <f t="shared" ref="T39:U39" si="43">AVERAGE(D36:D39)</f>
        <v>0.18006510997258202</v>
      </c>
      <c r="U39" s="25">
        <f t="shared" si="43"/>
        <v>0.47638745635867874</v>
      </c>
      <c r="V39" s="25">
        <f t="shared" si="4"/>
        <v>0.36960245295281924</v>
      </c>
      <c r="W39" s="25">
        <f t="shared" si="5"/>
        <v>0.48173809139194823</v>
      </c>
      <c r="X39" s="25">
        <f t="shared" si="6"/>
        <v>2.2188799807833625E-2</v>
      </c>
      <c r="Y39" s="25">
        <f t="shared" si="7"/>
        <v>0.45954929158411473</v>
      </c>
      <c r="Z39" s="25">
        <f t="shared" si="8"/>
        <v>-0.37495308798608901</v>
      </c>
      <c r="AA39" s="25">
        <f t="shared" si="9"/>
        <v>-0.20881324033274976</v>
      </c>
      <c r="AB39" s="25">
        <f t="shared" si="10"/>
        <v>-0.16613984765333895</v>
      </c>
      <c r="AC39" s="25">
        <f t="shared" si="11"/>
        <v>-0.29632234638609772</v>
      </c>
      <c r="AD39" s="25">
        <f t="shared" si="12"/>
        <v>-0.38820908397932202</v>
      </c>
      <c r="AE39" s="25">
        <f t="shared" si="13"/>
        <v>0.10282935547255684</v>
      </c>
      <c r="AF39" s="25">
        <f t="shared" si="14"/>
        <v>-1.0942617879332874E-2</v>
      </c>
    </row>
    <row r="40" spans="2:32" x14ac:dyDescent="0.25">
      <c r="B40">
        <f t="shared" si="17"/>
        <v>1981.2999999999997</v>
      </c>
      <c r="C40">
        <v>0</v>
      </c>
      <c r="D40" s="2">
        <v>-0.57299742309912305</v>
      </c>
      <c r="E40" s="2">
        <v>-0.39498578233850201</v>
      </c>
      <c r="F40" s="2">
        <v>-0.19805367956603101</v>
      </c>
      <c r="G40" s="2">
        <v>0.23191562226000101</v>
      </c>
      <c r="H40" s="2">
        <v>-0.12505286751700401</v>
      </c>
      <c r="I40" s="2">
        <v>0.35696848977700502</v>
      </c>
      <c r="J40" s="2">
        <v>-0.42884772503247198</v>
      </c>
      <c r="K40" s="2">
        <v>-0.345779661195318</v>
      </c>
      <c r="L40" s="2">
        <v>-8.3068063837153802E-2</v>
      </c>
      <c r="M40" s="2">
        <v>-0.17801164076062001</v>
      </c>
      <c r="N40" s="2">
        <v>-0.17488561211790901</v>
      </c>
      <c r="O40" s="2">
        <v>1.52428692109888E-2</v>
      </c>
      <c r="P40" s="2">
        <v>-1.83688978536998E-2</v>
      </c>
      <c r="R40">
        <f t="shared" si="18"/>
        <v>1981.2999999999997</v>
      </c>
      <c r="S40">
        <v>0</v>
      </c>
      <c r="T40" s="25">
        <f t="shared" ref="T40:U40" si="44">AVERAGE(D37:D40)</f>
        <v>0.21411093613684473</v>
      </c>
      <c r="U40" s="25">
        <f t="shared" si="44"/>
        <v>0.40511349612448022</v>
      </c>
      <c r="V40" s="25">
        <f t="shared" si="4"/>
        <v>0.47324185187871243</v>
      </c>
      <c r="W40" s="25">
        <f t="shared" si="5"/>
        <v>0.35525058027510875</v>
      </c>
      <c r="X40" s="25">
        <f t="shared" si="6"/>
        <v>-5.5151608066420131E-2</v>
      </c>
      <c r="Y40" s="25">
        <f t="shared" si="7"/>
        <v>0.41040218834152919</v>
      </c>
      <c r="Z40" s="25">
        <f t="shared" si="8"/>
        <v>-0.42337893602934129</v>
      </c>
      <c r="AA40" s="25">
        <f t="shared" si="9"/>
        <v>-0.24329055906827449</v>
      </c>
      <c r="AB40" s="25">
        <f t="shared" si="10"/>
        <v>-0.18008837696106655</v>
      </c>
      <c r="AC40" s="25">
        <f t="shared" si="11"/>
        <v>-0.19100255998763624</v>
      </c>
      <c r="AD40" s="25">
        <f t="shared" si="12"/>
        <v>-0.24936127952138301</v>
      </c>
      <c r="AE40" s="25">
        <f t="shared" si="13"/>
        <v>6.5060504950227055E-2</v>
      </c>
      <c r="AF40" s="25">
        <f t="shared" si="14"/>
        <v>-6.7017854164806243E-3</v>
      </c>
    </row>
    <row r="41" spans="2:32" x14ac:dyDescent="0.25">
      <c r="B41" s="23">
        <f t="shared" si="17"/>
        <v>1981.3999999999996</v>
      </c>
      <c r="C41" s="23">
        <v>1</v>
      </c>
      <c r="D41" s="24">
        <v>0.98230745005696396</v>
      </c>
      <c r="E41" s="24">
        <v>0.72749191817735304</v>
      </c>
      <c r="F41" s="24">
        <v>0.70803380433671104</v>
      </c>
      <c r="G41" s="24">
        <v>0.19231174900523901</v>
      </c>
      <c r="H41" s="24">
        <v>-0.12890518471181001</v>
      </c>
      <c r="I41" s="24">
        <v>0.32121693371705001</v>
      </c>
      <c r="J41" s="24">
        <v>-0.17285363516459701</v>
      </c>
      <c r="K41" s="24">
        <v>-2.5784216250009699E-2</v>
      </c>
      <c r="L41" s="24">
        <v>-0.147069418914588</v>
      </c>
      <c r="M41" s="24">
        <v>0.25481553187961098</v>
      </c>
      <c r="N41" s="24">
        <v>0.33416695602357499</v>
      </c>
      <c r="O41" s="24">
        <v>-6.3389899510357395E-2</v>
      </c>
      <c r="P41" s="24">
        <v>-1.5961524633606498E-2</v>
      </c>
      <c r="R41" s="23">
        <f t="shared" si="18"/>
        <v>1981.3999999999996</v>
      </c>
      <c r="S41" s="23">
        <v>1</v>
      </c>
      <c r="T41" s="24">
        <f t="shared" ref="T41:U41" si="45">AVERAGE(D38:D41)</f>
        <v>0.35772440527796623</v>
      </c>
      <c r="U41" s="24">
        <f t="shared" si="45"/>
        <v>0.45231865876478894</v>
      </c>
      <c r="V41" s="24">
        <f t="shared" si="4"/>
        <v>0.58053283925121169</v>
      </c>
      <c r="W41" s="24">
        <f t="shared" si="5"/>
        <v>0.28471601558979648</v>
      </c>
      <c r="X41" s="24">
        <f t="shared" si="6"/>
        <v>-9.2034880894153709E-2</v>
      </c>
      <c r="Y41" s="24">
        <f t="shared" si="7"/>
        <v>0.37675089648395077</v>
      </c>
      <c r="Z41" s="24">
        <f t="shared" si="8"/>
        <v>-0.41293019607621928</v>
      </c>
      <c r="AA41" s="24">
        <f t="shared" si="9"/>
        <v>-0.20822370229799467</v>
      </c>
      <c r="AB41" s="24">
        <f t="shared" si="10"/>
        <v>-0.20470649377822445</v>
      </c>
      <c r="AC41" s="24">
        <f t="shared" si="11"/>
        <v>-9.4594253486823751E-2</v>
      </c>
      <c r="AD41" s="24">
        <f t="shared" si="12"/>
        <v>-0.10393516080753</v>
      </c>
      <c r="AE41" s="24">
        <f t="shared" si="13"/>
        <v>1.5597094991016455E-2</v>
      </c>
      <c r="AF41" s="24">
        <f t="shared" si="14"/>
        <v>-6.2561876703103002E-3</v>
      </c>
    </row>
    <row r="42" spans="2:32" x14ac:dyDescent="0.25">
      <c r="B42" s="23">
        <f t="shared" si="17"/>
        <v>1982.1</v>
      </c>
      <c r="C42" s="23">
        <v>1</v>
      </c>
      <c r="D42" s="24">
        <v>0.38067540883074902</v>
      </c>
      <c r="E42" s="24">
        <v>0.392777748899796</v>
      </c>
      <c r="F42" s="24">
        <v>0.14332588801013299</v>
      </c>
      <c r="G42" s="24">
        <v>0.278244487912717</v>
      </c>
      <c r="H42" s="24">
        <v>-1.30556964758626E-2</v>
      </c>
      <c r="I42" s="24">
        <v>0.29130018438858002</v>
      </c>
      <c r="J42" s="24">
        <v>-2.8792627023054799E-2</v>
      </c>
      <c r="K42" s="24">
        <v>0.15211741424255801</v>
      </c>
      <c r="L42" s="24">
        <v>-0.180910041265612</v>
      </c>
      <c r="M42" s="24">
        <v>-1.2102340069047901E-2</v>
      </c>
      <c r="N42" s="24">
        <v>-4.5124491001073602E-2</v>
      </c>
      <c r="O42" s="24">
        <v>4.1469911811337697E-2</v>
      </c>
      <c r="P42" s="24">
        <v>-8.4477608793120593E-3</v>
      </c>
      <c r="R42" s="23">
        <f t="shared" si="18"/>
        <v>1982.1</v>
      </c>
      <c r="S42" s="23">
        <v>1</v>
      </c>
      <c r="T42" s="24">
        <f t="shared" ref="T42:U42" si="46">AVERAGE(D39:D42)</f>
        <v>0.28889440175170245</v>
      </c>
      <c r="U42" s="24">
        <f t="shared" si="46"/>
        <v>0.45125144277155926</v>
      </c>
      <c r="V42" s="24">
        <f t="shared" si="4"/>
        <v>0.41903692899805067</v>
      </c>
      <c r="W42" s="24">
        <f t="shared" si="5"/>
        <v>0.32793036512698903</v>
      </c>
      <c r="X42" s="24">
        <f t="shared" si="6"/>
        <v>-7.5090646903799477E-2</v>
      </c>
      <c r="Y42" s="24">
        <f t="shared" si="7"/>
        <v>0.40302101203078905</v>
      </c>
      <c r="Z42" s="24">
        <f t="shared" si="8"/>
        <v>-0.29571585135348072</v>
      </c>
      <c r="AA42" s="24">
        <f t="shared" si="9"/>
        <v>-0.12068269046084693</v>
      </c>
      <c r="AB42" s="24">
        <f t="shared" si="10"/>
        <v>-0.17503316089263343</v>
      </c>
      <c r="AC42" s="24">
        <f t="shared" si="11"/>
        <v>-0.16235704101985798</v>
      </c>
      <c r="AD42" s="24">
        <f t="shared" si="12"/>
        <v>-0.18795343719465593</v>
      </c>
      <c r="AE42" s="24">
        <f t="shared" si="13"/>
        <v>3.5758912377909777E-2</v>
      </c>
      <c r="AF42" s="24">
        <f t="shared" si="14"/>
        <v>-1.0162516203112077E-2</v>
      </c>
    </row>
    <row r="43" spans="2:32" x14ac:dyDescent="0.25">
      <c r="B43" s="23">
        <f t="shared" si="17"/>
        <v>1982.1999999999998</v>
      </c>
      <c r="C43" s="23">
        <v>1</v>
      </c>
      <c r="D43" s="24">
        <v>1.04404219571407</v>
      </c>
      <c r="E43" s="24">
        <v>0.75581026322298395</v>
      </c>
      <c r="F43" s="24">
        <v>0.39055029615167802</v>
      </c>
      <c r="G43" s="24">
        <v>0.54682754375611198</v>
      </c>
      <c r="H43" s="24">
        <v>0.146871851354162</v>
      </c>
      <c r="I43" s="24">
        <v>0.39995569240195</v>
      </c>
      <c r="J43" s="24">
        <v>-0.181567576684806</v>
      </c>
      <c r="K43" s="24">
        <v>-2.7185080754666899E-2</v>
      </c>
      <c r="L43" s="24">
        <v>-0.154382495930139</v>
      </c>
      <c r="M43" s="24">
        <v>0.28823193249108597</v>
      </c>
      <c r="N43" s="24">
        <v>0.234360668401314</v>
      </c>
      <c r="O43" s="24">
        <v>5.94960754204523E-2</v>
      </c>
      <c r="P43" s="24">
        <v>-5.6248113306802804E-3</v>
      </c>
      <c r="R43" s="23">
        <f t="shared" si="18"/>
        <v>1982.1999999999998</v>
      </c>
      <c r="S43" s="23">
        <v>1</v>
      </c>
      <c r="T43" s="24">
        <f t="shared" ref="T43:U43" si="47">AVERAGE(D40:D43)</f>
        <v>0.45850690787566495</v>
      </c>
      <c r="U43" s="24">
        <f t="shared" si="47"/>
        <v>0.37027353699040777</v>
      </c>
      <c r="V43" s="24">
        <f t="shared" si="4"/>
        <v>0.26096407723312276</v>
      </c>
      <c r="W43" s="24">
        <f t="shared" si="5"/>
        <v>0.31232485073351723</v>
      </c>
      <c r="X43" s="24">
        <f t="shared" si="6"/>
        <v>-3.0035474337628647E-2</v>
      </c>
      <c r="Y43" s="24">
        <f t="shared" si="7"/>
        <v>0.34236032507114628</v>
      </c>
      <c r="Z43" s="24">
        <f t="shared" si="8"/>
        <v>-0.20301539097623245</v>
      </c>
      <c r="AA43" s="24">
        <f t="shared" si="9"/>
        <v>-6.1657885989359146E-2</v>
      </c>
      <c r="AB43" s="24">
        <f t="shared" si="10"/>
        <v>-0.14135750498687319</v>
      </c>
      <c r="AC43" s="24">
        <f t="shared" si="11"/>
        <v>8.8233370885257262E-2</v>
      </c>
      <c r="AD43" s="24">
        <f t="shared" si="12"/>
        <v>8.7129380326476602E-2</v>
      </c>
      <c r="AE43" s="24">
        <f t="shared" si="13"/>
        <v>1.3204739233105351E-2</v>
      </c>
      <c r="AF43" s="24">
        <f t="shared" si="14"/>
        <v>-1.210074867432466E-2</v>
      </c>
    </row>
    <row r="44" spans="2:32" x14ac:dyDescent="0.25">
      <c r="B44" s="23">
        <f t="shared" si="17"/>
        <v>1982.2999999999997</v>
      </c>
      <c r="C44" s="23">
        <v>1</v>
      </c>
      <c r="D44" s="24">
        <v>1.30685337227992</v>
      </c>
      <c r="E44" s="24">
        <v>1.2429487487575801</v>
      </c>
      <c r="F44" s="24">
        <v>0.60610808325634002</v>
      </c>
      <c r="G44" s="24">
        <v>0.33357182194274398</v>
      </c>
      <c r="H44" s="24">
        <v>8.3784992872814906E-2</v>
      </c>
      <c r="I44" s="24">
        <v>0.249786829069929</v>
      </c>
      <c r="J44" s="24">
        <v>0.30326884355849598</v>
      </c>
      <c r="K44" s="24">
        <v>0.33091619113363302</v>
      </c>
      <c r="L44" s="24">
        <v>-2.7647347575137499E-2</v>
      </c>
      <c r="M44" s="24">
        <v>6.3904623522341497E-2</v>
      </c>
      <c r="N44" s="24">
        <v>0.10269030100132299</v>
      </c>
      <c r="O44" s="24">
        <v>9.8419055354835704E-3</v>
      </c>
      <c r="P44" s="24">
        <v>-4.86275830144655E-2</v>
      </c>
      <c r="R44" s="23">
        <f t="shared" si="18"/>
        <v>1982.2999999999997</v>
      </c>
      <c r="S44" s="23">
        <v>1</v>
      </c>
      <c r="T44" s="24">
        <f t="shared" ref="T44:U44" si="48">AVERAGE(D41:D44)</f>
        <v>0.92846960672042578</v>
      </c>
      <c r="U44" s="24">
        <f t="shared" si="48"/>
        <v>0.77975716976442833</v>
      </c>
      <c r="V44" s="24">
        <f t="shared" si="4"/>
        <v>0.46200451793871555</v>
      </c>
      <c r="W44" s="24">
        <f t="shared" si="5"/>
        <v>0.33773890065420298</v>
      </c>
      <c r="X44" s="24">
        <f t="shared" si="6"/>
        <v>2.2173990759826075E-2</v>
      </c>
      <c r="Y44" s="24">
        <f t="shared" si="7"/>
        <v>0.31556490989437724</v>
      </c>
      <c r="Z44" s="24">
        <f t="shared" si="8"/>
        <v>-1.9986248828490455E-2</v>
      </c>
      <c r="AA44" s="24">
        <f t="shared" si="9"/>
        <v>0.10751607709287861</v>
      </c>
      <c r="AB44" s="24">
        <f t="shared" si="10"/>
        <v>-0.12750232592136912</v>
      </c>
      <c r="AC44" s="24">
        <f t="shared" si="11"/>
        <v>0.14871243695599765</v>
      </c>
      <c r="AD44" s="24">
        <f t="shared" si="12"/>
        <v>0.15652335860628461</v>
      </c>
      <c r="AE44" s="24">
        <f t="shared" si="13"/>
        <v>1.1854498314229044E-2</v>
      </c>
      <c r="AF44" s="24">
        <f t="shared" si="14"/>
        <v>-1.9665419964516085E-2</v>
      </c>
    </row>
    <row r="45" spans="2:32" x14ac:dyDescent="0.25">
      <c r="B45" s="23">
        <f t="shared" si="17"/>
        <v>1982.3999999999996</v>
      </c>
      <c r="C45" s="23">
        <v>1</v>
      </c>
      <c r="D45" s="24">
        <v>2.4771780030083801</v>
      </c>
      <c r="E45" s="24">
        <v>2.0430726682581501</v>
      </c>
      <c r="F45" s="24">
        <v>1.14800024306415</v>
      </c>
      <c r="G45" s="24">
        <v>0.62815448656652695</v>
      </c>
      <c r="H45" s="24">
        <v>0.21726815065719801</v>
      </c>
      <c r="I45" s="24">
        <v>0.41088633590932899</v>
      </c>
      <c r="J45" s="24">
        <v>0.26691793862747498</v>
      </c>
      <c r="K45" s="24">
        <v>0.31680477570946403</v>
      </c>
      <c r="L45" s="24">
        <v>-4.9886837081989197E-2</v>
      </c>
      <c r="M45" s="24">
        <v>0.434105334750232</v>
      </c>
      <c r="N45" s="24">
        <v>0.452538388847044</v>
      </c>
      <c r="O45" s="24">
        <v>2.2862187880608599E-2</v>
      </c>
      <c r="P45" s="24">
        <v>-4.1295241977419801E-2</v>
      </c>
      <c r="R45" s="23">
        <f t="shared" si="18"/>
        <v>1982.3999999999996</v>
      </c>
      <c r="S45" s="23">
        <v>1</v>
      </c>
      <c r="T45" s="24">
        <f t="shared" ref="T45:U45" si="49">AVERAGE(D42:D45)</f>
        <v>1.3021872449582799</v>
      </c>
      <c r="U45" s="24">
        <f t="shared" si="49"/>
        <v>1.1086523572846274</v>
      </c>
      <c r="V45" s="24">
        <f t="shared" si="4"/>
        <v>0.57199612762057528</v>
      </c>
      <c r="W45" s="24">
        <f t="shared" si="5"/>
        <v>0.44669958504452495</v>
      </c>
      <c r="X45" s="24">
        <f t="shared" si="6"/>
        <v>0.10871732460207809</v>
      </c>
      <c r="Y45" s="24">
        <f t="shared" si="7"/>
        <v>0.337982260442447</v>
      </c>
      <c r="Z45" s="24">
        <f t="shared" si="8"/>
        <v>8.9956644619527543E-2</v>
      </c>
      <c r="AA45" s="24">
        <f t="shared" si="9"/>
        <v>0.19316332508274703</v>
      </c>
      <c r="AB45" s="24">
        <f t="shared" si="10"/>
        <v>-0.10320668046321943</v>
      </c>
      <c r="AC45" s="24">
        <f t="shared" si="11"/>
        <v>0.1935348876736529</v>
      </c>
      <c r="AD45" s="24">
        <f t="shared" si="12"/>
        <v>0.18611621681215185</v>
      </c>
      <c r="AE45" s="24">
        <f t="shared" si="13"/>
        <v>3.341752016197054E-2</v>
      </c>
      <c r="AF45" s="24">
        <f t="shared" si="14"/>
        <v>-2.5998849300469411E-2</v>
      </c>
    </row>
    <row r="46" spans="2:32" x14ac:dyDescent="0.25">
      <c r="B46">
        <f t="shared" si="17"/>
        <v>1983.1</v>
      </c>
      <c r="C46">
        <v>0</v>
      </c>
      <c r="D46" s="2">
        <v>2.0450631418860499</v>
      </c>
      <c r="E46" s="2">
        <v>1.53626750600356</v>
      </c>
      <c r="F46" s="2">
        <v>0.75526278645603495</v>
      </c>
      <c r="G46" s="2">
        <v>0.60972717242980201</v>
      </c>
      <c r="H46" s="2">
        <v>0.157871684120792</v>
      </c>
      <c r="I46" s="2">
        <v>0.45185548830900901</v>
      </c>
      <c r="J46" s="2">
        <v>0.171277547117725</v>
      </c>
      <c r="K46" s="2">
        <v>0.26977801900334802</v>
      </c>
      <c r="L46" s="2">
        <v>-9.8500471885622401E-2</v>
      </c>
      <c r="M46" s="2">
        <v>0.50879563588248899</v>
      </c>
      <c r="N46" s="2">
        <v>0.32986563377959099</v>
      </c>
      <c r="O46" s="2">
        <v>0.18701564679042201</v>
      </c>
      <c r="P46" s="2">
        <v>-8.0856446875248594E-3</v>
      </c>
      <c r="R46">
        <f t="shared" si="18"/>
        <v>1983.1</v>
      </c>
      <c r="S46">
        <v>0</v>
      </c>
      <c r="T46" s="25">
        <f t="shared" ref="T46:U46" si="50">AVERAGE(D43:D46)</f>
        <v>1.7182841782221052</v>
      </c>
      <c r="U46" s="25">
        <f t="shared" si="50"/>
        <v>1.3945247965605687</v>
      </c>
      <c r="V46" s="25">
        <f t="shared" si="4"/>
        <v>0.72498035223205082</v>
      </c>
      <c r="W46" s="25">
        <f t="shared" si="5"/>
        <v>0.52957025617379627</v>
      </c>
      <c r="X46" s="25">
        <f t="shared" si="6"/>
        <v>0.15144916975124173</v>
      </c>
      <c r="Y46" s="25">
        <f t="shared" si="7"/>
        <v>0.37812108642255426</v>
      </c>
      <c r="Z46" s="25">
        <f t="shared" si="8"/>
        <v>0.13997418815472248</v>
      </c>
      <c r="AA46" s="25">
        <f t="shared" si="9"/>
        <v>0.22257847627294453</v>
      </c>
      <c r="AB46" s="25">
        <f t="shared" si="10"/>
        <v>-8.2604288118222027E-2</v>
      </c>
      <c r="AC46" s="25">
        <f t="shared" si="11"/>
        <v>0.32375938166153712</v>
      </c>
      <c r="AD46" s="25">
        <f t="shared" si="12"/>
        <v>0.279863748007318</v>
      </c>
      <c r="AE46" s="25">
        <f t="shared" si="13"/>
        <v>6.9803953906741628E-2</v>
      </c>
      <c r="AF46" s="25">
        <f t="shared" si="14"/>
        <v>-2.5908320252522609E-2</v>
      </c>
    </row>
    <row r="47" spans="2:32" x14ac:dyDescent="0.25">
      <c r="B47">
        <f t="shared" si="17"/>
        <v>1983.1999999999998</v>
      </c>
      <c r="C47">
        <v>0</v>
      </c>
      <c r="D47" s="2">
        <v>1.7793024958011201</v>
      </c>
      <c r="E47" s="2">
        <v>1.6860557890446</v>
      </c>
      <c r="F47" s="2">
        <v>0.96446807808366197</v>
      </c>
      <c r="G47" s="2">
        <v>0.45977699956517998</v>
      </c>
      <c r="H47" s="2">
        <v>0.117349847256491</v>
      </c>
      <c r="I47" s="2">
        <v>0.34242715230868798</v>
      </c>
      <c r="J47" s="2">
        <v>0.26181071139576201</v>
      </c>
      <c r="K47" s="2">
        <v>0.35074288224517403</v>
      </c>
      <c r="L47" s="2">
        <v>-8.8932170849412198E-2</v>
      </c>
      <c r="M47" s="2">
        <v>9.3246706756520401E-2</v>
      </c>
      <c r="N47" s="2">
        <v>8.1165494871506094E-2</v>
      </c>
      <c r="O47" s="2">
        <v>6.4276715458900804E-2</v>
      </c>
      <c r="P47" s="2">
        <v>-5.2195503573886498E-2</v>
      </c>
      <c r="R47">
        <f t="shared" si="18"/>
        <v>1983.1999999999998</v>
      </c>
      <c r="S47">
        <v>0</v>
      </c>
      <c r="T47" s="25">
        <f t="shared" ref="T47:U47" si="51">AVERAGE(D44:D47)</f>
        <v>1.9020992532438674</v>
      </c>
      <c r="U47" s="25">
        <f t="shared" si="51"/>
        <v>1.6270861780159724</v>
      </c>
      <c r="V47" s="25">
        <f t="shared" si="4"/>
        <v>0.86845979771504678</v>
      </c>
      <c r="W47" s="25">
        <f t="shared" si="5"/>
        <v>0.50780762012606329</v>
      </c>
      <c r="X47" s="25">
        <f t="shared" si="6"/>
        <v>0.14406866872682397</v>
      </c>
      <c r="Y47" s="25">
        <f t="shared" si="7"/>
        <v>0.36373895139923873</v>
      </c>
      <c r="Z47" s="25">
        <f t="shared" si="8"/>
        <v>0.25081876017486449</v>
      </c>
      <c r="AA47" s="25">
        <f t="shared" si="9"/>
        <v>0.3170604670229048</v>
      </c>
      <c r="AB47" s="25">
        <f t="shared" si="10"/>
        <v>-6.6241706848040316E-2</v>
      </c>
      <c r="AC47" s="25">
        <f t="shared" si="11"/>
        <v>0.2750130752278957</v>
      </c>
      <c r="AD47" s="25">
        <f t="shared" si="12"/>
        <v>0.24156495462486605</v>
      </c>
      <c r="AE47" s="25">
        <f t="shared" si="13"/>
        <v>7.0999113916353745E-2</v>
      </c>
      <c r="AF47" s="25">
        <f t="shared" si="14"/>
        <v>-3.7550993313324163E-2</v>
      </c>
    </row>
    <row r="48" spans="2:32" x14ac:dyDescent="0.25">
      <c r="B48">
        <f t="shared" si="17"/>
        <v>1983.2999999999997</v>
      </c>
      <c r="C48">
        <v>0</v>
      </c>
      <c r="D48" s="2">
        <v>2.2435433841648398</v>
      </c>
      <c r="E48" s="2">
        <v>1.8059346734592601</v>
      </c>
      <c r="F48" s="2">
        <v>1.0700487345946099</v>
      </c>
      <c r="G48" s="2">
        <v>0.14702352844154301</v>
      </c>
      <c r="H48" s="2">
        <v>-0.18472506651287701</v>
      </c>
      <c r="I48" s="2">
        <v>0.33174859495442</v>
      </c>
      <c r="J48" s="2">
        <v>0.58886241042310605</v>
      </c>
      <c r="K48" s="2">
        <v>0.60965263838750705</v>
      </c>
      <c r="L48" s="2">
        <v>-2.0790227964400401E-2</v>
      </c>
      <c r="M48" s="2">
        <v>0.43760871070558099</v>
      </c>
      <c r="N48" s="2">
        <v>0.52818410743401101</v>
      </c>
      <c r="O48" s="2">
        <v>4.9942988032105099E-4</v>
      </c>
      <c r="P48" s="2">
        <v>-9.1074826608751103E-2</v>
      </c>
      <c r="R48">
        <f t="shared" si="18"/>
        <v>1983.2999999999997</v>
      </c>
      <c r="S48">
        <v>0</v>
      </c>
      <c r="T48" s="25">
        <f t="shared" ref="T48:U48" si="52">AVERAGE(D45:D48)</f>
        <v>2.1362717562150975</v>
      </c>
      <c r="U48" s="25">
        <f t="shared" si="52"/>
        <v>1.7678326591913924</v>
      </c>
      <c r="V48" s="25">
        <f t="shared" si="4"/>
        <v>0.98444496054961417</v>
      </c>
      <c r="W48" s="25">
        <f t="shared" si="5"/>
        <v>0.46117054675076297</v>
      </c>
      <c r="X48" s="25">
        <f t="shared" si="6"/>
        <v>7.6941153880401E-2</v>
      </c>
      <c r="Y48" s="25">
        <f t="shared" si="7"/>
        <v>0.38422939287036151</v>
      </c>
      <c r="Z48" s="25">
        <f t="shared" si="8"/>
        <v>0.32221715189101696</v>
      </c>
      <c r="AA48" s="25">
        <f t="shared" si="9"/>
        <v>0.38674457883637325</v>
      </c>
      <c r="AB48" s="25">
        <f t="shared" si="10"/>
        <v>-6.4527426945356042E-2</v>
      </c>
      <c r="AC48" s="25">
        <f t="shared" si="11"/>
        <v>0.36843909702370559</v>
      </c>
      <c r="AD48" s="25">
        <f t="shared" si="12"/>
        <v>0.34793840623303801</v>
      </c>
      <c r="AE48" s="25">
        <f t="shared" si="13"/>
        <v>6.8663495002563107E-2</v>
      </c>
      <c r="AF48" s="25">
        <f t="shared" si="14"/>
        <v>-4.8162804211895567E-2</v>
      </c>
    </row>
    <row r="49" spans="2:32" x14ac:dyDescent="0.25">
      <c r="B49">
        <f t="shared" si="17"/>
        <v>1983.3999999999996</v>
      </c>
      <c r="C49">
        <v>0</v>
      </c>
      <c r="D49" s="2">
        <v>-0.53820386532340703</v>
      </c>
      <c r="E49" s="2">
        <v>-0.78116933921616205</v>
      </c>
      <c r="F49" s="2">
        <v>-1.35711751912581</v>
      </c>
      <c r="G49" s="2">
        <v>-5.5195082167117798E-2</v>
      </c>
      <c r="H49" s="2">
        <v>-0.27142308707133</v>
      </c>
      <c r="I49" s="2">
        <v>0.21622800490421201</v>
      </c>
      <c r="J49" s="2">
        <v>0.63114326207677296</v>
      </c>
      <c r="K49" s="2">
        <v>0.66801583347239202</v>
      </c>
      <c r="L49" s="2">
        <v>-3.6872571395619197E-2</v>
      </c>
      <c r="M49" s="2">
        <v>0.242965473892755</v>
      </c>
      <c r="N49" s="2">
        <v>0.18262898362142399</v>
      </c>
      <c r="O49" s="2">
        <v>0.13181765412917701</v>
      </c>
      <c r="P49" s="2">
        <v>-7.1481163857847099E-2</v>
      </c>
      <c r="R49">
        <f t="shared" si="18"/>
        <v>1983.3999999999996</v>
      </c>
      <c r="S49">
        <v>0</v>
      </c>
      <c r="T49" s="25">
        <f t="shared" ref="T49:U49" si="53">AVERAGE(D46:D49)</f>
        <v>1.3824262891321508</v>
      </c>
      <c r="U49" s="25">
        <f t="shared" si="53"/>
        <v>1.0617721573228145</v>
      </c>
      <c r="V49" s="25">
        <f t="shared" si="4"/>
        <v>0.3581655200021242</v>
      </c>
      <c r="W49" s="25">
        <f t="shared" si="5"/>
        <v>0.29033315456735181</v>
      </c>
      <c r="X49" s="25">
        <f t="shared" si="6"/>
        <v>-4.5231655551731004E-2</v>
      </c>
      <c r="Y49" s="25">
        <f t="shared" si="7"/>
        <v>0.33556481011908229</v>
      </c>
      <c r="Z49" s="25">
        <f t="shared" si="8"/>
        <v>0.41327348275334153</v>
      </c>
      <c r="AA49" s="25">
        <f t="shared" si="9"/>
        <v>0.47454734327710524</v>
      </c>
      <c r="AB49" s="25">
        <f t="shared" si="10"/>
        <v>-6.1273860523763553E-2</v>
      </c>
      <c r="AC49" s="25">
        <f t="shared" si="11"/>
        <v>0.32065413180933633</v>
      </c>
      <c r="AD49" s="25">
        <f t="shared" si="12"/>
        <v>0.28046105492663298</v>
      </c>
      <c r="AE49" s="25">
        <f t="shared" si="13"/>
        <v>9.5902361564705219E-2</v>
      </c>
      <c r="AF49" s="25">
        <f t="shared" si="14"/>
        <v>-5.5709284682002383E-2</v>
      </c>
    </row>
    <row r="50" spans="2:32" x14ac:dyDescent="0.25">
      <c r="B50">
        <f t="shared" si="17"/>
        <v>1984.1</v>
      </c>
      <c r="C50">
        <v>0</v>
      </c>
      <c r="D50" s="2">
        <v>1.4412777716498799</v>
      </c>
      <c r="E50" s="2">
        <v>0.77759318797112198</v>
      </c>
      <c r="F50" s="2">
        <v>0.51259528860328196</v>
      </c>
      <c r="G50" s="2">
        <v>0.178612580154516</v>
      </c>
      <c r="H50" s="2">
        <v>-4.0709169621779798E-2</v>
      </c>
      <c r="I50" s="2">
        <v>0.21932174977629601</v>
      </c>
      <c r="J50" s="2">
        <v>8.63853192133235E-2</v>
      </c>
      <c r="K50" s="2">
        <v>0.30008504193032298</v>
      </c>
      <c r="L50" s="2">
        <v>-0.213699722716999</v>
      </c>
      <c r="M50" s="2">
        <v>0.66368458367876104</v>
      </c>
      <c r="N50" s="2">
        <v>0.66973619426585396</v>
      </c>
      <c r="O50" s="2">
        <v>4.9131515850727697E-2</v>
      </c>
      <c r="P50" s="2">
        <v>-5.5183126437820099E-2</v>
      </c>
      <c r="R50">
        <f t="shared" si="18"/>
        <v>1984.1</v>
      </c>
      <c r="S50">
        <v>0</v>
      </c>
      <c r="T50" s="25">
        <f t="shared" ref="T50:U50" si="54">AVERAGE(D47:D50)</f>
        <v>1.2314799465731081</v>
      </c>
      <c r="U50" s="25">
        <f t="shared" si="54"/>
        <v>0.87210357781470504</v>
      </c>
      <c r="V50" s="25">
        <f t="shared" si="4"/>
        <v>0.2974986455389359</v>
      </c>
      <c r="W50" s="25">
        <f t="shared" si="5"/>
        <v>0.18255450649853031</v>
      </c>
      <c r="X50" s="25">
        <f t="shared" si="6"/>
        <v>-9.487686898737395E-2</v>
      </c>
      <c r="Y50" s="25">
        <f t="shared" si="7"/>
        <v>0.27743137548590402</v>
      </c>
      <c r="Z50" s="25">
        <f t="shared" si="8"/>
        <v>0.39205042577724114</v>
      </c>
      <c r="AA50" s="25">
        <f t="shared" si="9"/>
        <v>0.48212409900884901</v>
      </c>
      <c r="AB50" s="25">
        <f t="shared" si="10"/>
        <v>-9.0073673231607698E-2</v>
      </c>
      <c r="AC50" s="25">
        <f t="shared" si="11"/>
        <v>0.3593763687584044</v>
      </c>
      <c r="AD50" s="25">
        <f t="shared" si="12"/>
        <v>0.36542869504819875</v>
      </c>
      <c r="AE50" s="25">
        <f t="shared" si="13"/>
        <v>6.143132882978164E-2</v>
      </c>
      <c r="AF50" s="25">
        <f t="shared" si="14"/>
        <v>-6.74836551195762E-2</v>
      </c>
    </row>
    <row r="51" spans="2:32" x14ac:dyDescent="0.25">
      <c r="B51">
        <f t="shared" si="17"/>
        <v>1984.1999999999998</v>
      </c>
      <c r="C51">
        <v>0</v>
      </c>
      <c r="D51" s="2">
        <v>2.0362298864424799</v>
      </c>
      <c r="E51" s="2">
        <v>1.35227287227911</v>
      </c>
      <c r="F51" s="2">
        <v>1.3723527426278099</v>
      </c>
      <c r="G51" s="2">
        <v>-0.239005313430006</v>
      </c>
      <c r="H51" s="2">
        <v>-0.35511793693912003</v>
      </c>
      <c r="I51" s="2">
        <v>0.116112623509113</v>
      </c>
      <c r="J51" s="2">
        <v>0.21892544308131001</v>
      </c>
      <c r="K51" s="2">
        <v>0.42442164031845397</v>
      </c>
      <c r="L51" s="2">
        <v>-0.20549619723714299</v>
      </c>
      <c r="M51" s="2">
        <v>0.68395701416336496</v>
      </c>
      <c r="N51" s="2">
        <v>0.72191242461873595</v>
      </c>
      <c r="O51" s="2">
        <v>2.2643735031016202E-2</v>
      </c>
      <c r="P51" s="2">
        <v>-6.0599145486387E-2</v>
      </c>
      <c r="R51">
        <f t="shared" si="18"/>
        <v>1984.1999999999998</v>
      </c>
      <c r="S51">
        <v>0</v>
      </c>
      <c r="T51" s="25">
        <f t="shared" ref="T51:U51" si="55">AVERAGE(D48:D51)</f>
        <v>1.2957117942334482</v>
      </c>
      <c r="U51" s="25">
        <f t="shared" si="55"/>
        <v>0.78865784862333244</v>
      </c>
      <c r="V51" s="25">
        <f t="shared" si="4"/>
        <v>0.39946981167497297</v>
      </c>
      <c r="W51" s="25">
        <f t="shared" si="5"/>
        <v>7.8589282497337973E-3</v>
      </c>
      <c r="X51" s="25">
        <f t="shared" si="6"/>
        <v>-0.21299381503627671</v>
      </c>
      <c r="Y51" s="25">
        <f t="shared" si="7"/>
        <v>0.22085274328601026</v>
      </c>
      <c r="Z51" s="25">
        <f t="shared" si="8"/>
        <v>0.38132910869862813</v>
      </c>
      <c r="AA51" s="25">
        <f t="shared" si="9"/>
        <v>0.50054378852716896</v>
      </c>
      <c r="AB51" s="25">
        <f t="shared" si="10"/>
        <v>-0.11921467982854039</v>
      </c>
      <c r="AC51" s="25">
        <f t="shared" si="11"/>
        <v>0.50705394561011552</v>
      </c>
      <c r="AD51" s="25">
        <f t="shared" si="12"/>
        <v>0.52561542748500623</v>
      </c>
      <c r="AE51" s="25">
        <f t="shared" si="13"/>
        <v>5.1023083722810489E-2</v>
      </c>
      <c r="AF51" s="25">
        <f t="shared" si="14"/>
        <v>-6.958456559770132E-2</v>
      </c>
    </row>
    <row r="52" spans="2:32" x14ac:dyDescent="0.25">
      <c r="B52">
        <f t="shared" si="17"/>
        <v>1984.2999999999997</v>
      </c>
      <c r="C52">
        <v>0</v>
      </c>
      <c r="D52" s="2">
        <v>0.94781601051569997</v>
      </c>
      <c r="E52" s="2">
        <v>8.1889888943984995E-2</v>
      </c>
      <c r="F52" s="2">
        <v>8.31389570619827E-3</v>
      </c>
      <c r="G52" s="2">
        <v>2.1013109420813299E-2</v>
      </c>
      <c r="H52" s="2">
        <v>-0.111557196296516</v>
      </c>
      <c r="I52" s="2">
        <v>0.13257030571733</v>
      </c>
      <c r="J52" s="2">
        <v>5.2562883816973403E-2</v>
      </c>
      <c r="K52" s="2">
        <v>0.111274095128831</v>
      </c>
      <c r="L52" s="2">
        <v>-5.8711211311858497E-2</v>
      </c>
      <c r="M52" s="2">
        <v>0.865926121571715</v>
      </c>
      <c r="N52" s="2">
        <v>0.86390752755284095</v>
      </c>
      <c r="O52" s="2">
        <v>3.2396890688295897E-2</v>
      </c>
      <c r="P52" s="2">
        <v>-3.0378296669421899E-2</v>
      </c>
      <c r="R52">
        <f t="shared" si="18"/>
        <v>1984.2999999999997</v>
      </c>
      <c r="S52">
        <v>0</v>
      </c>
      <c r="T52" s="25">
        <f t="shared" ref="T52:U52" si="56">AVERAGE(D49:D52)</f>
        <v>0.9717799508211632</v>
      </c>
      <c r="U52" s="25">
        <f t="shared" si="56"/>
        <v>0.35764665249451372</v>
      </c>
      <c r="V52" s="25">
        <f t="shared" si="4"/>
        <v>0.13403610195287002</v>
      </c>
      <c r="W52" s="25">
        <f t="shared" si="5"/>
        <v>-2.3643676505448623E-2</v>
      </c>
      <c r="X52" s="25">
        <f t="shared" si="6"/>
        <v>-0.19470184748218644</v>
      </c>
      <c r="Y52" s="25">
        <f t="shared" si="7"/>
        <v>0.17105817097673776</v>
      </c>
      <c r="Z52" s="25">
        <f t="shared" si="8"/>
        <v>0.24725422704709496</v>
      </c>
      <c r="AA52" s="25">
        <f t="shared" si="9"/>
        <v>0.37594915271249996</v>
      </c>
      <c r="AB52" s="25">
        <f t="shared" si="10"/>
        <v>-0.12869492566540491</v>
      </c>
      <c r="AC52" s="25">
        <f t="shared" si="11"/>
        <v>0.61413329832664898</v>
      </c>
      <c r="AD52" s="25">
        <f t="shared" si="12"/>
        <v>0.60954628251471377</v>
      </c>
      <c r="AE52" s="25">
        <f t="shared" si="13"/>
        <v>5.8997448924804206E-2</v>
      </c>
      <c r="AF52" s="25">
        <f t="shared" si="14"/>
        <v>-5.4410433112869028E-2</v>
      </c>
    </row>
    <row r="53" spans="2:32" x14ac:dyDescent="0.25">
      <c r="B53">
        <f t="shared" si="17"/>
        <v>1984.3999999999996</v>
      </c>
      <c r="C53">
        <v>0</v>
      </c>
      <c r="D53" s="2">
        <v>1.8684036283102099</v>
      </c>
      <c r="E53" s="2">
        <v>1.20551890805128</v>
      </c>
      <c r="F53" s="2">
        <v>1.20157144178315</v>
      </c>
      <c r="G53" s="2">
        <v>0.140184113207836</v>
      </c>
      <c r="H53" s="2">
        <v>-2.6333524039460099E-2</v>
      </c>
      <c r="I53" s="2">
        <v>0.16651763724729601</v>
      </c>
      <c r="J53" s="2">
        <v>-0.136236646939706</v>
      </c>
      <c r="K53" s="2">
        <v>-3.1743828206730898E-2</v>
      </c>
      <c r="L53" s="2">
        <v>-0.104492818732975</v>
      </c>
      <c r="M53" s="2">
        <v>0.66288472025892597</v>
      </c>
      <c r="N53" s="2">
        <v>0.60167526453491404</v>
      </c>
      <c r="O53" s="2">
        <v>7.6708116029023402E-2</v>
      </c>
      <c r="P53" s="2">
        <v>-1.54986603050119E-2</v>
      </c>
      <c r="R53">
        <f t="shared" si="18"/>
        <v>1984.3999999999996</v>
      </c>
      <c r="S53">
        <v>0</v>
      </c>
      <c r="T53" s="25">
        <f t="shared" ref="T53:U53" si="57">AVERAGE(D50:D53)</f>
        <v>1.5734318242295675</v>
      </c>
      <c r="U53" s="25">
        <f t="shared" si="57"/>
        <v>0.85431871431137429</v>
      </c>
      <c r="V53" s="25">
        <f t="shared" si="4"/>
        <v>0.77370834218011009</v>
      </c>
      <c r="W53" s="25">
        <f t="shared" si="5"/>
        <v>2.5201122338289826E-2</v>
      </c>
      <c r="X53" s="25">
        <f t="shared" si="6"/>
        <v>-0.13342945672421899</v>
      </c>
      <c r="Y53" s="25">
        <f t="shared" si="7"/>
        <v>0.15863057906250877</v>
      </c>
      <c r="Z53" s="25">
        <f t="shared" si="8"/>
        <v>5.5409249792975221E-2</v>
      </c>
      <c r="AA53" s="25">
        <f t="shared" si="9"/>
        <v>0.20100923729271925</v>
      </c>
      <c r="AB53" s="25">
        <f t="shared" si="10"/>
        <v>-0.14559998749974387</v>
      </c>
      <c r="AC53" s="25">
        <f t="shared" si="11"/>
        <v>0.71911310991819166</v>
      </c>
      <c r="AD53" s="25">
        <f t="shared" si="12"/>
        <v>0.71430785274308617</v>
      </c>
      <c r="AE53" s="25">
        <f t="shared" si="13"/>
        <v>4.5220064399765794E-2</v>
      </c>
      <c r="AF53" s="25">
        <f t="shared" si="14"/>
        <v>-4.0414807224660225E-2</v>
      </c>
    </row>
    <row r="54" spans="2:32" x14ac:dyDescent="0.25">
      <c r="B54">
        <f t="shared" si="17"/>
        <v>1985.1</v>
      </c>
      <c r="C54">
        <v>0</v>
      </c>
      <c r="D54" s="2">
        <v>0.63778825867524802</v>
      </c>
      <c r="E54" s="2">
        <v>-5.8715104057973998E-2</v>
      </c>
      <c r="F54" s="2">
        <v>0.51331241707754205</v>
      </c>
      <c r="G54" s="2">
        <v>0.124756757091519</v>
      </c>
      <c r="H54" s="2">
        <v>1.15666141279378E-2</v>
      </c>
      <c r="I54" s="2">
        <v>0.113190142963581</v>
      </c>
      <c r="J54" s="2">
        <v>-0.69678427822703504</v>
      </c>
      <c r="K54" s="2">
        <v>-0.58894045619719604</v>
      </c>
      <c r="L54" s="2">
        <v>-0.107843822029838</v>
      </c>
      <c r="M54" s="2">
        <v>0.696503362733222</v>
      </c>
      <c r="N54" s="2">
        <v>0.62830887195795004</v>
      </c>
      <c r="O54" s="2">
        <v>7.3411335062594896E-2</v>
      </c>
      <c r="P54" s="2">
        <v>-5.2168442873222103E-3</v>
      </c>
      <c r="R54">
        <f t="shared" si="18"/>
        <v>1985.1</v>
      </c>
      <c r="S54">
        <v>0</v>
      </c>
      <c r="T54" s="25">
        <f t="shared" ref="T54:U54" si="58">AVERAGE(D51:D54)</f>
        <v>1.3725594459859094</v>
      </c>
      <c r="U54" s="25">
        <f t="shared" si="58"/>
        <v>0.64524164130410022</v>
      </c>
      <c r="V54" s="25">
        <f t="shared" si="4"/>
        <v>0.77388762429867519</v>
      </c>
      <c r="W54" s="25">
        <f t="shared" si="5"/>
        <v>1.1737166572540574E-2</v>
      </c>
      <c r="X54" s="25">
        <f t="shared" si="6"/>
        <v>-0.12036051078678958</v>
      </c>
      <c r="Y54" s="25">
        <f t="shared" si="7"/>
        <v>0.13209767735933001</v>
      </c>
      <c r="Z54" s="25">
        <f t="shared" si="8"/>
        <v>-0.1403831495671144</v>
      </c>
      <c r="AA54" s="25">
        <f t="shared" si="9"/>
        <v>-2.1247137239160496E-2</v>
      </c>
      <c r="AB54" s="25">
        <f t="shared" si="10"/>
        <v>-0.11913601232795362</v>
      </c>
      <c r="AC54" s="25">
        <f t="shared" si="11"/>
        <v>0.72731780468180696</v>
      </c>
      <c r="AD54" s="25">
        <f t="shared" si="12"/>
        <v>0.70395102216611027</v>
      </c>
      <c r="AE54" s="25">
        <f t="shared" si="13"/>
        <v>5.1290019202732601E-2</v>
      </c>
      <c r="AF54" s="25">
        <f t="shared" si="14"/>
        <v>-2.7923236687035752E-2</v>
      </c>
    </row>
    <row r="55" spans="2:32" x14ac:dyDescent="0.25">
      <c r="B55">
        <f t="shared" si="17"/>
        <v>1985.1999999999998</v>
      </c>
      <c r="C55">
        <v>0</v>
      </c>
      <c r="D55" s="2">
        <v>2.55457770821477</v>
      </c>
      <c r="E55" s="2">
        <v>1.50479831020885</v>
      </c>
      <c r="F55" s="2">
        <v>1.25821641263858</v>
      </c>
      <c r="G55" s="2">
        <v>6.6667559853248001E-2</v>
      </c>
      <c r="H55" s="2">
        <v>-4.9855854318126003E-2</v>
      </c>
      <c r="I55" s="2">
        <v>0.116523414171374</v>
      </c>
      <c r="J55" s="2">
        <v>0.179914337717022</v>
      </c>
      <c r="K55" s="2">
        <v>0.26848242164518699</v>
      </c>
      <c r="L55" s="2">
        <v>-8.8568083928165606E-2</v>
      </c>
      <c r="M55" s="2">
        <v>1.04977939800591</v>
      </c>
      <c r="N55" s="2">
        <v>0.98711430737509198</v>
      </c>
      <c r="O55" s="2">
        <v>6.3904142270111305E-2</v>
      </c>
      <c r="P55" s="2">
        <v>-1.23905163928384E-3</v>
      </c>
      <c r="R55">
        <f t="shared" si="18"/>
        <v>1985.1999999999998</v>
      </c>
      <c r="S55">
        <v>0</v>
      </c>
      <c r="T55" s="25">
        <f t="shared" ref="T55:U55" si="59">AVERAGE(D52:D55)</f>
        <v>1.5021464014289818</v>
      </c>
      <c r="U55" s="25">
        <f t="shared" si="59"/>
        <v>0.68337300078653529</v>
      </c>
      <c r="V55" s="25">
        <f t="shared" si="4"/>
        <v>0.74535354180136759</v>
      </c>
      <c r="W55" s="25">
        <f t="shared" si="5"/>
        <v>8.8155384893354075E-2</v>
      </c>
      <c r="X55" s="25">
        <f t="shared" si="6"/>
        <v>-4.4044990131541076E-2</v>
      </c>
      <c r="Y55" s="25">
        <f t="shared" si="7"/>
        <v>0.13220037502489526</v>
      </c>
      <c r="Z55" s="25">
        <f t="shared" si="8"/>
        <v>-0.15013592590818639</v>
      </c>
      <c r="AA55" s="25">
        <f t="shared" si="9"/>
        <v>-6.0231941907477243E-2</v>
      </c>
      <c r="AB55" s="25">
        <f t="shared" si="10"/>
        <v>-8.9903984000709286E-2</v>
      </c>
      <c r="AC55" s="25">
        <f t="shared" si="11"/>
        <v>0.81877340064244319</v>
      </c>
      <c r="AD55" s="25">
        <f t="shared" si="12"/>
        <v>0.77025149285519923</v>
      </c>
      <c r="AE55" s="25">
        <f t="shared" si="13"/>
        <v>6.160512101250637E-2</v>
      </c>
      <c r="AF55" s="25">
        <f t="shared" si="14"/>
        <v>-1.3083213225259963E-2</v>
      </c>
    </row>
    <row r="56" spans="2:32" x14ac:dyDescent="0.25">
      <c r="B56">
        <f t="shared" si="17"/>
        <v>1985.2999999999997</v>
      </c>
      <c r="C56">
        <v>0</v>
      </c>
      <c r="D56" s="2">
        <v>2.5843014374411202</v>
      </c>
      <c r="E56" s="2">
        <v>1.5632614024331399</v>
      </c>
      <c r="F56" s="2">
        <v>1.3159088963994701</v>
      </c>
      <c r="G56" s="2">
        <v>0.13636790001542901</v>
      </c>
      <c r="H56" s="2">
        <v>-2.6324867852419599E-2</v>
      </c>
      <c r="I56" s="2">
        <v>0.162692767867848</v>
      </c>
      <c r="J56" s="2">
        <v>0.11098460601824101</v>
      </c>
      <c r="K56" s="2">
        <v>0.124180081315765</v>
      </c>
      <c r="L56" s="2">
        <v>-1.3195475297524401E-2</v>
      </c>
      <c r="M56" s="2">
        <v>1.02104003500798</v>
      </c>
      <c r="N56" s="2">
        <v>0.91633125781258395</v>
      </c>
      <c r="O56" s="2">
        <v>0.100497633806458</v>
      </c>
      <c r="P56" s="2">
        <v>4.21114338893935E-3</v>
      </c>
      <c r="R56">
        <f t="shared" si="18"/>
        <v>1985.2999999999997</v>
      </c>
      <c r="S56">
        <v>0</v>
      </c>
      <c r="T56" s="25">
        <f t="shared" ref="T56:U56" si="60">AVERAGE(D53:D56)</f>
        <v>1.9112677581603368</v>
      </c>
      <c r="U56" s="25">
        <f t="shared" si="60"/>
        <v>1.0537158791588239</v>
      </c>
      <c r="V56" s="25">
        <f t="shared" si="4"/>
        <v>1.0722522919746855</v>
      </c>
      <c r="W56" s="25">
        <f t="shared" si="5"/>
        <v>0.11699408254200799</v>
      </c>
      <c r="X56" s="25">
        <f t="shared" si="6"/>
        <v>-2.2736908020516974E-2</v>
      </c>
      <c r="Y56" s="25">
        <f t="shared" si="7"/>
        <v>0.13973099056252475</v>
      </c>
      <c r="Z56" s="25">
        <f t="shared" si="8"/>
        <v>-0.13553049535786951</v>
      </c>
      <c r="AA56" s="25">
        <f t="shared" si="9"/>
        <v>-5.7005445360743749E-2</v>
      </c>
      <c r="AB56" s="25">
        <f t="shared" si="10"/>
        <v>-7.8525049997125757E-2</v>
      </c>
      <c r="AC56" s="25">
        <f t="shared" si="11"/>
        <v>0.85755187900150953</v>
      </c>
      <c r="AD56" s="25">
        <f t="shared" si="12"/>
        <v>0.78335742542013498</v>
      </c>
      <c r="AE56" s="25">
        <f t="shared" si="13"/>
        <v>7.8630306792046897E-2</v>
      </c>
      <c r="AF56" s="25">
        <f t="shared" si="14"/>
        <v>-4.4358532106696501E-3</v>
      </c>
    </row>
    <row r="57" spans="2:32" x14ac:dyDescent="0.25">
      <c r="B57">
        <f t="shared" si="17"/>
        <v>1985.3999999999996</v>
      </c>
      <c r="C57">
        <v>0</v>
      </c>
      <c r="D57" s="2">
        <v>0.140696268592687</v>
      </c>
      <c r="E57" s="2">
        <v>-0.43466068298284</v>
      </c>
      <c r="F57" s="2">
        <v>-3.3856871997210401E-2</v>
      </c>
      <c r="G57" s="2">
        <v>0.141140193440283</v>
      </c>
      <c r="H57" s="2">
        <v>2.8955173244222501E-2</v>
      </c>
      <c r="I57" s="2">
        <v>0.112185020196061</v>
      </c>
      <c r="J57" s="2">
        <v>-0.54194400442591395</v>
      </c>
      <c r="K57" s="2">
        <v>-0.51846283139276195</v>
      </c>
      <c r="L57" s="2">
        <v>-2.3481173033151601E-2</v>
      </c>
      <c r="M57" s="2">
        <v>0.57535695157552702</v>
      </c>
      <c r="N57" s="2">
        <v>0.46144370554867098</v>
      </c>
      <c r="O57" s="2">
        <v>0.109602810176871</v>
      </c>
      <c r="P57" s="2">
        <v>4.3104358499847896E-3</v>
      </c>
      <c r="R57">
        <f t="shared" si="18"/>
        <v>1985.3999999999996</v>
      </c>
      <c r="S57">
        <v>0</v>
      </c>
      <c r="T57" s="25">
        <f t="shared" ref="T57:U57" si="61">AVERAGE(D54:D57)</f>
        <v>1.4793409182309563</v>
      </c>
      <c r="U57" s="25">
        <f t="shared" si="61"/>
        <v>0.64367098140029388</v>
      </c>
      <c r="V57" s="25">
        <f t="shared" si="4"/>
        <v>0.76339521352959538</v>
      </c>
      <c r="W57" s="25">
        <f t="shared" si="5"/>
        <v>0.11723310260011975</v>
      </c>
      <c r="X57" s="25">
        <f t="shared" si="6"/>
        <v>-8.9147336995963229E-3</v>
      </c>
      <c r="Y57" s="25">
        <f t="shared" si="7"/>
        <v>0.12614783629971602</v>
      </c>
      <c r="Z57" s="25">
        <f t="shared" si="8"/>
        <v>-0.23695733472942149</v>
      </c>
      <c r="AA57" s="25">
        <f t="shared" si="9"/>
        <v>-0.17868519615725151</v>
      </c>
      <c r="AB57" s="25">
        <f t="shared" si="10"/>
        <v>-5.827213857216991E-2</v>
      </c>
      <c r="AC57" s="25">
        <f t="shared" si="11"/>
        <v>0.83566993683065971</v>
      </c>
      <c r="AD57" s="25">
        <f t="shared" si="12"/>
        <v>0.74829953567357421</v>
      </c>
      <c r="AE57" s="25">
        <f t="shared" si="13"/>
        <v>8.6853980329008804E-2</v>
      </c>
      <c r="AF57" s="25">
        <f t="shared" si="14"/>
        <v>5.1642082807952234E-4</v>
      </c>
    </row>
    <row r="58" spans="2:32" x14ac:dyDescent="0.25">
      <c r="B58">
        <f t="shared" si="17"/>
        <v>1986.1</v>
      </c>
      <c r="C58">
        <v>0</v>
      </c>
      <c r="D58" s="2">
        <v>1.42626632512811</v>
      </c>
      <c r="E58" s="2">
        <v>0.33278563649336002</v>
      </c>
      <c r="F58" s="2">
        <v>-3.6604334303398101E-2</v>
      </c>
      <c r="G58" s="2">
        <v>0.15688601262241</v>
      </c>
      <c r="H58" s="2">
        <v>-2.7122910844131799E-2</v>
      </c>
      <c r="I58" s="2">
        <v>0.18400892346654199</v>
      </c>
      <c r="J58" s="2">
        <v>0.212503958174348</v>
      </c>
      <c r="K58" s="2">
        <v>0.28825935471451503</v>
      </c>
      <c r="L58" s="2">
        <v>-7.5755396540167302E-2</v>
      </c>
      <c r="M58" s="2">
        <v>1.0934806886347499</v>
      </c>
      <c r="N58" s="2">
        <v>0.99795269252502605</v>
      </c>
      <c r="O58" s="2">
        <v>9.6245921833089498E-2</v>
      </c>
      <c r="P58" s="2">
        <v>-7.1792572335760798E-4</v>
      </c>
      <c r="R58">
        <f t="shared" si="18"/>
        <v>1986.1</v>
      </c>
      <c r="S58">
        <v>0</v>
      </c>
      <c r="T58" s="25">
        <f t="shared" ref="T58:U58" si="62">AVERAGE(D55:D58)</f>
        <v>1.6764604348441718</v>
      </c>
      <c r="U58" s="25">
        <f t="shared" si="62"/>
        <v>0.74154616653812744</v>
      </c>
      <c r="V58" s="25">
        <f t="shared" si="4"/>
        <v>0.62591602568436033</v>
      </c>
      <c r="W58" s="25">
        <f t="shared" si="5"/>
        <v>0.12526541648284251</v>
      </c>
      <c r="X58" s="25">
        <f t="shared" si="6"/>
        <v>-1.8587114942613725E-2</v>
      </c>
      <c r="Y58" s="25">
        <f t="shared" si="7"/>
        <v>0.14385253142545623</v>
      </c>
      <c r="Z58" s="25">
        <f t="shared" si="8"/>
        <v>-9.6352756290757277E-3</v>
      </c>
      <c r="AA58" s="25">
        <f t="shared" si="9"/>
        <v>4.0614756570676258E-2</v>
      </c>
      <c r="AB58" s="25">
        <f t="shared" si="10"/>
        <v>-5.0250032199752229E-2</v>
      </c>
      <c r="AC58" s="25">
        <f t="shared" si="11"/>
        <v>0.93491426830604163</v>
      </c>
      <c r="AD58" s="25">
        <f t="shared" si="12"/>
        <v>0.84071049081534321</v>
      </c>
      <c r="AE58" s="25">
        <f t="shared" si="13"/>
        <v>9.2562627021632454E-2</v>
      </c>
      <c r="AF58" s="25">
        <f t="shared" si="14"/>
        <v>1.641150469070673E-3</v>
      </c>
    </row>
    <row r="59" spans="2:32" x14ac:dyDescent="0.25">
      <c r="B59">
        <f t="shared" si="17"/>
        <v>1986.1999999999998</v>
      </c>
      <c r="C59">
        <v>0</v>
      </c>
      <c r="D59" s="2">
        <v>2.4133137055774001</v>
      </c>
      <c r="E59" s="2">
        <v>1.6036822307488601</v>
      </c>
      <c r="F59" s="2">
        <v>1.31907949792166</v>
      </c>
      <c r="G59" s="2">
        <v>0.28420741956951401</v>
      </c>
      <c r="H59" s="2">
        <v>-1.78699035305032E-2</v>
      </c>
      <c r="I59" s="2">
        <v>0.302077323100018</v>
      </c>
      <c r="J59" s="2">
        <v>3.9531325769277099E-4</v>
      </c>
      <c r="K59" s="2">
        <v>7.1854372272205605E-2</v>
      </c>
      <c r="L59" s="2">
        <v>-7.1459059014512799E-2</v>
      </c>
      <c r="M59" s="2">
        <v>0.80963147482853204</v>
      </c>
      <c r="N59" s="2">
        <v>0.65213875050227499</v>
      </c>
      <c r="O59" s="2">
        <v>0.14245671188070599</v>
      </c>
      <c r="P59" s="2">
        <v>1.5036012445551399E-2</v>
      </c>
      <c r="R59">
        <f t="shared" si="18"/>
        <v>1986.1999999999998</v>
      </c>
      <c r="S59">
        <v>0</v>
      </c>
      <c r="T59" s="25">
        <f t="shared" ref="T59:U59" si="63">AVERAGE(D56:D59)</f>
        <v>1.6411444341848291</v>
      </c>
      <c r="U59" s="25">
        <f t="shared" si="63"/>
        <v>0.76626714667313001</v>
      </c>
      <c r="V59" s="25">
        <f t="shared" si="4"/>
        <v>0.64113179700513045</v>
      </c>
      <c r="W59" s="25">
        <f t="shared" si="5"/>
        <v>0.179650381411909</v>
      </c>
      <c r="X59" s="25">
        <f t="shared" si="6"/>
        <v>-1.0590627245708025E-2</v>
      </c>
      <c r="Y59" s="25">
        <f t="shared" si="7"/>
        <v>0.19024100865761726</v>
      </c>
      <c r="Z59" s="25">
        <f t="shared" si="8"/>
        <v>-5.4515031743908045E-2</v>
      </c>
      <c r="AA59" s="25">
        <f t="shared" si="9"/>
        <v>-8.5422557725690872E-3</v>
      </c>
      <c r="AB59" s="25">
        <f t="shared" si="10"/>
        <v>-4.5972775971339024E-2</v>
      </c>
      <c r="AC59" s="25">
        <f t="shared" si="11"/>
        <v>0.87487728751169724</v>
      </c>
      <c r="AD59" s="25">
        <f t="shared" si="12"/>
        <v>0.75696660159713891</v>
      </c>
      <c r="AE59" s="25">
        <f t="shared" si="13"/>
        <v>0.11220076942428112</v>
      </c>
      <c r="AF59" s="25">
        <f t="shared" si="14"/>
        <v>5.7099164902794826E-3</v>
      </c>
    </row>
    <row r="60" spans="2:32" x14ac:dyDescent="0.25">
      <c r="B60">
        <f t="shared" si="17"/>
        <v>1986.2999999999997</v>
      </c>
      <c r="C60">
        <v>0</v>
      </c>
      <c r="D60" s="2">
        <v>2.66909196775305</v>
      </c>
      <c r="E60" s="2">
        <v>1.92019016584869</v>
      </c>
      <c r="F60" s="2">
        <v>1.5864807029941701</v>
      </c>
      <c r="G60" s="2">
        <v>0.28911704249736198</v>
      </c>
      <c r="H60" s="2">
        <v>6.2076182468380099E-2</v>
      </c>
      <c r="I60" s="2">
        <v>0.22704086002898199</v>
      </c>
      <c r="J60" s="2">
        <v>4.4592420357153099E-2</v>
      </c>
      <c r="K60" s="2">
        <v>6.3679057188503793E-2</v>
      </c>
      <c r="L60" s="2">
        <v>-1.9086636831350701E-2</v>
      </c>
      <c r="M60" s="2">
        <v>0.74890180190436695</v>
      </c>
      <c r="N60" s="2">
        <v>0.64125537010209699</v>
      </c>
      <c r="O60" s="2">
        <v>0.12541102490653599</v>
      </c>
      <c r="P60" s="2">
        <v>-1.7764593104266299E-2</v>
      </c>
      <c r="R60">
        <f t="shared" si="18"/>
        <v>1986.2999999999997</v>
      </c>
      <c r="S60">
        <v>0</v>
      </c>
      <c r="T60" s="25">
        <f t="shared" ref="T60:U60" si="64">AVERAGE(D57:D60)</f>
        <v>1.6623420667628117</v>
      </c>
      <c r="U60" s="25">
        <f t="shared" si="64"/>
        <v>0.85549933752701746</v>
      </c>
      <c r="V60" s="25">
        <f t="shared" si="4"/>
        <v>0.70877474865380541</v>
      </c>
      <c r="W60" s="25">
        <f t="shared" si="5"/>
        <v>0.21783766703239227</v>
      </c>
      <c r="X60" s="25">
        <f t="shared" si="6"/>
        <v>1.15096353344919E-2</v>
      </c>
      <c r="Y60" s="25">
        <f t="shared" si="7"/>
        <v>0.20632803169790076</v>
      </c>
      <c r="Z60" s="25">
        <f t="shared" si="8"/>
        <v>-7.1113078159180027E-2</v>
      </c>
      <c r="AA60" s="25">
        <f t="shared" si="9"/>
        <v>-2.3667511804384384E-2</v>
      </c>
      <c r="AB60" s="25">
        <f t="shared" si="10"/>
        <v>-4.7445566354795604E-2</v>
      </c>
      <c r="AC60" s="25">
        <f t="shared" si="11"/>
        <v>0.80684272923579403</v>
      </c>
      <c r="AD60" s="25">
        <f t="shared" si="12"/>
        <v>0.68819762966951725</v>
      </c>
      <c r="AE60" s="25">
        <f t="shared" si="13"/>
        <v>0.11842911719930063</v>
      </c>
      <c r="AF60" s="25">
        <f t="shared" si="14"/>
        <v>2.1598236697807031E-4</v>
      </c>
    </row>
    <row r="61" spans="2:32" x14ac:dyDescent="0.25">
      <c r="B61">
        <f t="shared" si="17"/>
        <v>1986.3999999999996</v>
      </c>
      <c r="C61">
        <v>0</v>
      </c>
      <c r="D61" s="2">
        <v>-0.183797455808169</v>
      </c>
      <c r="E61" s="2">
        <v>-0.59174912087992804</v>
      </c>
      <c r="F61" s="2">
        <v>-0.64722862252780899</v>
      </c>
      <c r="G61" s="2">
        <v>0.26149227995081897</v>
      </c>
      <c r="H61" s="2">
        <v>1.8678874803687E-2</v>
      </c>
      <c r="I61" s="2">
        <v>0.24281340514713201</v>
      </c>
      <c r="J61" s="2">
        <v>-0.20601277830293699</v>
      </c>
      <c r="K61" s="2">
        <v>-0.17190071068745999</v>
      </c>
      <c r="L61" s="2">
        <v>-3.4112067615477699E-2</v>
      </c>
      <c r="M61" s="2">
        <v>0.40795166507175901</v>
      </c>
      <c r="N61" s="2">
        <v>0.36304228968880498</v>
      </c>
      <c r="O61" s="2">
        <v>0.106154037105883</v>
      </c>
      <c r="P61" s="2">
        <v>-6.12446617229295E-2</v>
      </c>
      <c r="R61">
        <f t="shared" si="18"/>
        <v>1986.3999999999996</v>
      </c>
      <c r="S61">
        <v>0</v>
      </c>
      <c r="T61" s="25">
        <f t="shared" ref="T61:U61" si="65">AVERAGE(D58:D61)</f>
        <v>1.5812186356625977</v>
      </c>
      <c r="U61" s="25">
        <f t="shared" si="65"/>
        <v>0.8162272280527455</v>
      </c>
      <c r="V61" s="25">
        <f t="shared" si="4"/>
        <v>0.5554318110211558</v>
      </c>
      <c r="W61" s="25">
        <f t="shared" si="5"/>
        <v>0.24792568866002623</v>
      </c>
      <c r="X61" s="25">
        <f t="shared" si="6"/>
        <v>8.9405607243580251E-3</v>
      </c>
      <c r="Y61" s="25">
        <f t="shared" si="7"/>
        <v>0.23898512793566851</v>
      </c>
      <c r="Z61" s="25">
        <f t="shared" si="8"/>
        <v>1.2869728371564214E-2</v>
      </c>
      <c r="AA61" s="25">
        <f t="shared" si="9"/>
        <v>6.2973018371941109E-2</v>
      </c>
      <c r="AB61" s="25">
        <f t="shared" si="10"/>
        <v>-5.0103290000377124E-2</v>
      </c>
      <c r="AC61" s="25">
        <f t="shared" si="11"/>
        <v>0.76499140760985207</v>
      </c>
      <c r="AD61" s="25">
        <f t="shared" si="12"/>
        <v>0.66359727570455074</v>
      </c>
      <c r="AE61" s="25">
        <f t="shared" si="13"/>
        <v>0.11756692393155363</v>
      </c>
      <c r="AF61" s="25">
        <f t="shared" si="14"/>
        <v>-1.61727920262505E-2</v>
      </c>
    </row>
    <row r="62" spans="2:32" x14ac:dyDescent="0.25">
      <c r="B62">
        <f t="shared" si="17"/>
        <v>1987.1</v>
      </c>
      <c r="C62">
        <v>0</v>
      </c>
      <c r="D62" s="2">
        <v>1.1621114191894399</v>
      </c>
      <c r="E62" s="2">
        <v>0.62217513875923003</v>
      </c>
      <c r="F62" s="2">
        <v>0.31430130108827098</v>
      </c>
      <c r="G62" s="2">
        <v>0.22150030839121301</v>
      </c>
      <c r="H62" s="2">
        <v>-2.5853937003249401E-2</v>
      </c>
      <c r="I62" s="2">
        <v>0.24735424539446199</v>
      </c>
      <c r="J62" s="2">
        <v>8.6373529279745703E-2</v>
      </c>
      <c r="K62" s="2">
        <v>0.13689397730549499</v>
      </c>
      <c r="L62" s="2">
        <v>-5.0520448025750002E-2</v>
      </c>
      <c r="M62" s="2">
        <v>0.53993628043021802</v>
      </c>
      <c r="N62" s="2">
        <v>0.46539768705053902</v>
      </c>
      <c r="O62" s="2">
        <v>0.106353653116252</v>
      </c>
      <c r="P62" s="2">
        <v>-3.1815059736573802E-2</v>
      </c>
      <c r="R62">
        <f t="shared" si="18"/>
        <v>1987.1</v>
      </c>
      <c r="S62">
        <v>0</v>
      </c>
      <c r="T62" s="25">
        <f t="shared" ref="T62:U62" si="66">AVERAGE(D59:D62)</f>
        <v>1.5151799091779303</v>
      </c>
      <c r="U62" s="25">
        <f t="shared" si="66"/>
        <v>0.88857460361921303</v>
      </c>
      <c r="V62" s="25">
        <f t="shared" si="4"/>
        <v>0.64315821986907307</v>
      </c>
      <c r="W62" s="25">
        <f t="shared" si="5"/>
        <v>0.26407926260222703</v>
      </c>
      <c r="X62" s="25">
        <f t="shared" si="6"/>
        <v>9.2578041845786264E-3</v>
      </c>
      <c r="Y62" s="25">
        <f t="shared" si="7"/>
        <v>0.25482145841764847</v>
      </c>
      <c r="Z62" s="25">
        <f t="shared" si="8"/>
        <v>-1.8662878852086354E-2</v>
      </c>
      <c r="AA62" s="25">
        <f t="shared" si="9"/>
        <v>2.51316740196861E-2</v>
      </c>
      <c r="AB62" s="25">
        <f t="shared" si="10"/>
        <v>-4.37945528717728E-2</v>
      </c>
      <c r="AC62" s="25">
        <f t="shared" si="11"/>
        <v>0.62660530555871896</v>
      </c>
      <c r="AD62" s="25">
        <f t="shared" si="12"/>
        <v>0.53045852433592899</v>
      </c>
      <c r="AE62" s="25">
        <f t="shared" si="13"/>
        <v>0.12009385675234424</v>
      </c>
      <c r="AF62" s="25">
        <f t="shared" si="14"/>
        <v>-2.3947075529554551E-2</v>
      </c>
    </row>
    <row r="63" spans="2:32" x14ac:dyDescent="0.25">
      <c r="B63">
        <f t="shared" si="17"/>
        <v>1987.1999999999998</v>
      </c>
      <c r="C63">
        <v>0</v>
      </c>
      <c r="D63" s="2">
        <v>0.324385080581854</v>
      </c>
      <c r="E63" s="2">
        <v>0.18571265609202001</v>
      </c>
      <c r="F63" s="2">
        <v>0.61248112063410498</v>
      </c>
      <c r="G63" s="2">
        <v>0.149500824563187</v>
      </c>
      <c r="H63" s="2">
        <v>1.3335515889531401E-2</v>
      </c>
      <c r="I63" s="2">
        <v>0.136165308673656</v>
      </c>
      <c r="J63" s="2">
        <v>-0.57626928910527297</v>
      </c>
      <c r="K63" s="2">
        <v>-0.53209526751323999</v>
      </c>
      <c r="L63" s="2">
        <v>-4.4174021592032403E-2</v>
      </c>
      <c r="M63" s="2">
        <v>0.138672424489833</v>
      </c>
      <c r="N63" s="2">
        <v>0.18239983916672001</v>
      </c>
      <c r="O63" s="2">
        <v>7.7748019005918503E-2</v>
      </c>
      <c r="P63" s="2">
        <v>-0.121475433682805</v>
      </c>
      <c r="R63">
        <f t="shared" si="18"/>
        <v>1987.1999999999998</v>
      </c>
      <c r="S63">
        <v>0</v>
      </c>
      <c r="T63" s="25">
        <f t="shared" ref="T63:U63" si="67">AVERAGE(D60:D63)</f>
        <v>0.99294775292904369</v>
      </c>
      <c r="U63" s="25">
        <f t="shared" si="67"/>
        <v>0.534082209955003</v>
      </c>
      <c r="V63" s="25">
        <f t="shared" si="4"/>
        <v>0.46650862554718425</v>
      </c>
      <c r="W63" s="25">
        <f t="shared" si="5"/>
        <v>0.23040261385064525</v>
      </c>
      <c r="X63" s="25">
        <f t="shared" si="6"/>
        <v>1.7059159039587275E-2</v>
      </c>
      <c r="Y63" s="25">
        <f t="shared" si="7"/>
        <v>0.21334345481105799</v>
      </c>
      <c r="Z63" s="25">
        <f t="shared" si="8"/>
        <v>-0.16282902944282779</v>
      </c>
      <c r="AA63" s="25">
        <f t="shared" si="9"/>
        <v>-0.12585573592667529</v>
      </c>
      <c r="AB63" s="25">
        <f t="shared" si="10"/>
        <v>-3.6973293516152701E-2</v>
      </c>
      <c r="AC63" s="25">
        <f t="shared" si="11"/>
        <v>0.45886554297404419</v>
      </c>
      <c r="AD63" s="25">
        <f t="shared" si="12"/>
        <v>0.41302379650204024</v>
      </c>
      <c r="AE63" s="25">
        <f t="shared" si="13"/>
        <v>0.10391668353364737</v>
      </c>
      <c r="AF63" s="25">
        <f t="shared" si="14"/>
        <v>-5.8074937061643649E-2</v>
      </c>
    </row>
    <row r="64" spans="2:32" x14ac:dyDescent="0.25">
      <c r="B64">
        <f t="shared" si="17"/>
        <v>1987.2999999999997</v>
      </c>
      <c r="C64">
        <v>0</v>
      </c>
      <c r="D64" s="2">
        <v>2.7481079693275699E-2</v>
      </c>
      <c r="E64" s="2">
        <v>-0.28984709180887902</v>
      </c>
      <c r="F64" s="2">
        <v>2.8267515554503499E-2</v>
      </c>
      <c r="G64" s="2">
        <v>7.0147672890828697E-2</v>
      </c>
      <c r="H64" s="2">
        <v>-4.6723542389440504E-3</v>
      </c>
      <c r="I64" s="2">
        <v>7.4820027129772801E-2</v>
      </c>
      <c r="J64" s="2">
        <v>-0.388262280254211</v>
      </c>
      <c r="K64" s="2">
        <v>-0.37913967696151102</v>
      </c>
      <c r="L64" s="2">
        <v>-9.1226032927004298E-3</v>
      </c>
      <c r="M64" s="2">
        <v>0.31732817150215498</v>
      </c>
      <c r="N64" s="2">
        <v>0.24726645402962399</v>
      </c>
      <c r="O64" s="2">
        <v>7.6450550991458394E-2</v>
      </c>
      <c r="P64" s="2">
        <v>-6.3888335189277896E-3</v>
      </c>
      <c r="R64">
        <f t="shared" si="18"/>
        <v>1987.2999999999997</v>
      </c>
      <c r="S64">
        <v>0</v>
      </c>
      <c r="T64" s="25">
        <f t="shared" ref="T64:U64" si="68">AVERAGE(D61:D64)</f>
        <v>0.33254503091410015</v>
      </c>
      <c r="U64" s="25">
        <f t="shared" si="68"/>
        <v>-1.8427104459389256E-2</v>
      </c>
      <c r="V64" s="25">
        <f t="shared" si="4"/>
        <v>7.6955328687267621E-2</v>
      </c>
      <c r="W64" s="25">
        <f t="shared" si="5"/>
        <v>0.17566027144901192</v>
      </c>
      <c r="X64" s="25">
        <f t="shared" si="6"/>
        <v>3.7202486275623742E-4</v>
      </c>
      <c r="Y64" s="25">
        <f t="shared" si="7"/>
        <v>0.17528824658625569</v>
      </c>
      <c r="Z64" s="25">
        <f t="shared" si="8"/>
        <v>-0.27104270459566882</v>
      </c>
      <c r="AA64" s="25">
        <f t="shared" si="9"/>
        <v>-0.23656041946417899</v>
      </c>
      <c r="AB64" s="25">
        <f t="shared" si="10"/>
        <v>-3.4482285131490133E-2</v>
      </c>
      <c r="AC64" s="25">
        <f t="shared" si="11"/>
        <v>0.35097213537349126</v>
      </c>
      <c r="AD64" s="25">
        <f t="shared" si="12"/>
        <v>0.31452656748392205</v>
      </c>
      <c r="AE64" s="25">
        <f t="shared" si="13"/>
        <v>9.1676565054877979E-2</v>
      </c>
      <c r="AF64" s="25">
        <f t="shared" si="14"/>
        <v>-5.5230997165309027E-2</v>
      </c>
    </row>
    <row r="65" spans="2:32" x14ac:dyDescent="0.25">
      <c r="B65">
        <f t="shared" si="17"/>
        <v>1987.3999999999996</v>
      </c>
      <c r="C65">
        <v>0</v>
      </c>
      <c r="D65" s="2">
        <v>1.45293506105695</v>
      </c>
      <c r="E65" s="2">
        <v>0.57262244529640605</v>
      </c>
      <c r="F65" s="2">
        <v>0.45826285580308201</v>
      </c>
      <c r="G65" s="2">
        <v>-2.4421871792203799E-4</v>
      </c>
      <c r="H65" s="2">
        <v>-6.1158212099452901E-2</v>
      </c>
      <c r="I65" s="2">
        <v>6.09139933815308E-2</v>
      </c>
      <c r="J65" s="2">
        <v>0.11460380821124599</v>
      </c>
      <c r="K65" s="2">
        <v>0.130747720783009</v>
      </c>
      <c r="L65" s="2">
        <v>-1.6143912571763099E-2</v>
      </c>
      <c r="M65" s="2">
        <v>0.88031261576054698</v>
      </c>
      <c r="N65" s="2">
        <v>0.76116650176572598</v>
      </c>
      <c r="O65" s="2">
        <v>5.7127905130206602E-2</v>
      </c>
      <c r="P65" s="2">
        <v>6.2018208864613497E-2</v>
      </c>
      <c r="R65">
        <f t="shared" si="18"/>
        <v>1987.3999999999996</v>
      </c>
      <c r="S65">
        <v>0</v>
      </c>
      <c r="T65" s="25">
        <f t="shared" ref="T65:U65" si="69">AVERAGE(D62:D65)</f>
        <v>0.7417281601303799</v>
      </c>
      <c r="U65" s="25">
        <f t="shared" si="69"/>
        <v>0.27266578708469424</v>
      </c>
      <c r="V65" s="25">
        <f t="shared" si="4"/>
        <v>0.35332819826999035</v>
      </c>
      <c r="W65" s="25">
        <f t="shared" si="5"/>
        <v>0.11022614678182667</v>
      </c>
      <c r="X65" s="25">
        <f t="shared" si="6"/>
        <v>-1.9587246863028738E-2</v>
      </c>
      <c r="Y65" s="25">
        <f t="shared" si="7"/>
        <v>0.12981339364485539</v>
      </c>
      <c r="Z65" s="25">
        <f t="shared" si="8"/>
        <v>-0.19088855796712306</v>
      </c>
      <c r="AA65" s="25">
        <f t="shared" si="9"/>
        <v>-0.16089831159656176</v>
      </c>
      <c r="AB65" s="25">
        <f t="shared" si="10"/>
        <v>-2.9990246370561482E-2</v>
      </c>
      <c r="AC65" s="25">
        <f t="shared" si="11"/>
        <v>0.46906237304568821</v>
      </c>
      <c r="AD65" s="25">
        <f t="shared" si="12"/>
        <v>0.41405762050315226</v>
      </c>
      <c r="AE65" s="25">
        <f t="shared" si="13"/>
        <v>7.9420032060958878E-2</v>
      </c>
      <c r="AF65" s="25">
        <f t="shared" si="14"/>
        <v>-2.4415279518423278E-2</v>
      </c>
    </row>
    <row r="66" spans="2:32" x14ac:dyDescent="0.25">
      <c r="B66">
        <f t="shared" si="17"/>
        <v>1988.1</v>
      </c>
      <c r="C66">
        <v>0</v>
      </c>
      <c r="D66" s="2">
        <v>-0.44633323295587501</v>
      </c>
      <c r="E66" s="2">
        <v>-1.11740119529779</v>
      </c>
      <c r="F66" s="2">
        <v>-0.98425201369181203</v>
      </c>
      <c r="G66" s="2">
        <v>0.18135589104088301</v>
      </c>
      <c r="H66" s="2">
        <v>1.2231915791877299E-2</v>
      </c>
      <c r="I66" s="2">
        <v>0.16912397524900499</v>
      </c>
      <c r="J66" s="2">
        <v>-0.314505072646868</v>
      </c>
      <c r="K66" s="2">
        <v>-9.7508761181435505E-2</v>
      </c>
      <c r="L66" s="2">
        <v>-0.216996311465432</v>
      </c>
      <c r="M66" s="2">
        <v>0.67106796234192101</v>
      </c>
      <c r="N66" s="2">
        <v>0.62854351783630402</v>
      </c>
      <c r="O66" s="2">
        <v>8.5271641449515295E-2</v>
      </c>
      <c r="P66" s="2">
        <v>-4.2747196943898003E-2</v>
      </c>
      <c r="R66">
        <f t="shared" si="18"/>
        <v>1988.1</v>
      </c>
      <c r="S66">
        <v>0</v>
      </c>
      <c r="T66" s="25">
        <f t="shared" ref="T66:U66" si="70">AVERAGE(D63:D66)</f>
        <v>0.33961699709405113</v>
      </c>
      <c r="U66" s="25">
        <f t="shared" si="70"/>
        <v>-0.16222829642956074</v>
      </c>
      <c r="V66" s="25">
        <f t="shared" si="4"/>
        <v>2.8689869574969606E-2</v>
      </c>
      <c r="W66" s="25">
        <f t="shared" si="5"/>
        <v>0.10019004244424418</v>
      </c>
      <c r="X66" s="25">
        <f t="shared" si="6"/>
        <v>-1.0065783664247062E-2</v>
      </c>
      <c r="Y66" s="25">
        <f t="shared" si="7"/>
        <v>0.11025582610849116</v>
      </c>
      <c r="Z66" s="25">
        <f t="shared" si="8"/>
        <v>-0.2911082084487765</v>
      </c>
      <c r="AA66" s="25">
        <f t="shared" si="9"/>
        <v>-0.21949899621829436</v>
      </c>
      <c r="AB66" s="25">
        <f t="shared" si="10"/>
        <v>-7.1609212230481972E-2</v>
      </c>
      <c r="AC66" s="25">
        <f t="shared" si="11"/>
        <v>0.50184529352361396</v>
      </c>
      <c r="AD66" s="25">
        <f t="shared" si="12"/>
        <v>0.45484407819959349</v>
      </c>
      <c r="AE66" s="25">
        <f t="shared" si="13"/>
        <v>7.4149529144274695E-2</v>
      </c>
      <c r="AF66" s="25">
        <f t="shared" si="14"/>
        <v>-2.7148313820254327E-2</v>
      </c>
    </row>
    <row r="67" spans="2:32" x14ac:dyDescent="0.25">
      <c r="B67">
        <f t="shared" si="17"/>
        <v>1988.1999999999998</v>
      </c>
      <c r="C67">
        <v>0</v>
      </c>
      <c r="D67" s="2">
        <v>0.93693933991309197</v>
      </c>
      <c r="E67" s="2">
        <v>-4.3899235084196601E-3</v>
      </c>
      <c r="F67" s="2">
        <v>-0.18280421900341501</v>
      </c>
      <c r="G67" s="2">
        <v>7.3182054971353397E-2</v>
      </c>
      <c r="H67" s="2">
        <v>-8.9142278336840197E-3</v>
      </c>
      <c r="I67" s="2">
        <v>8.2096282805037404E-2</v>
      </c>
      <c r="J67" s="2">
        <v>0.105232240523641</v>
      </c>
      <c r="K67" s="2">
        <v>0.32000512956578703</v>
      </c>
      <c r="L67" s="2">
        <v>-0.214772889042145</v>
      </c>
      <c r="M67" s="2">
        <v>0.94132926342151202</v>
      </c>
      <c r="N67" s="2">
        <v>0.75790429024043904</v>
      </c>
      <c r="O67" s="2">
        <v>8.1227772623886405E-2</v>
      </c>
      <c r="P67" s="2">
        <v>0.10219720055718599</v>
      </c>
      <c r="R67">
        <f t="shared" si="18"/>
        <v>1988.1999999999998</v>
      </c>
      <c r="S67">
        <v>0</v>
      </c>
      <c r="T67" s="25">
        <f t="shared" ref="T67:U67" si="71">AVERAGE(D64:D67)</f>
        <v>0.49275556192686065</v>
      </c>
      <c r="U67" s="25">
        <f t="shared" si="71"/>
        <v>-0.20975394132967068</v>
      </c>
      <c r="V67" s="25">
        <f t="shared" si="4"/>
        <v>-0.17013146533441037</v>
      </c>
      <c r="W67" s="25">
        <f t="shared" si="5"/>
        <v>8.1110350046285765E-2</v>
      </c>
      <c r="X67" s="25">
        <f t="shared" si="6"/>
        <v>-1.562821959505092E-2</v>
      </c>
      <c r="Y67" s="25">
        <f t="shared" si="7"/>
        <v>9.6738569641336494E-2</v>
      </c>
      <c r="Z67" s="25">
        <f t="shared" si="8"/>
        <v>-0.120732826041548</v>
      </c>
      <c r="AA67" s="25">
        <f t="shared" si="9"/>
        <v>-6.4738969485376302E-3</v>
      </c>
      <c r="AB67" s="25">
        <f t="shared" si="10"/>
        <v>-0.11425892909301014</v>
      </c>
      <c r="AC67" s="25">
        <f t="shared" si="11"/>
        <v>0.70250950325653383</v>
      </c>
      <c r="AD67" s="25">
        <f t="shared" si="12"/>
        <v>0.59872019096802331</v>
      </c>
      <c r="AE67" s="25">
        <f t="shared" si="13"/>
        <v>7.5019467548766677E-2</v>
      </c>
      <c r="AF67" s="25">
        <f t="shared" si="14"/>
        <v>2.8769844739743426E-2</v>
      </c>
    </row>
    <row r="68" spans="2:32" x14ac:dyDescent="0.25">
      <c r="B68">
        <f t="shared" si="17"/>
        <v>1988.2999999999997</v>
      </c>
      <c r="C68">
        <v>0</v>
      </c>
      <c r="D68" s="2">
        <v>0.51301700487165602</v>
      </c>
      <c r="E68" s="2">
        <v>8.2137084394893894E-2</v>
      </c>
      <c r="F68" s="2">
        <v>-0.12229938865741501</v>
      </c>
      <c r="G68" s="2">
        <v>5.5000670880095102E-2</v>
      </c>
      <c r="H68" s="2">
        <v>-3.1481322712004399E-2</v>
      </c>
      <c r="I68" s="2">
        <v>8.6481993592099599E-2</v>
      </c>
      <c r="J68" s="2">
        <v>0.149435802172214</v>
      </c>
      <c r="K68" s="2">
        <v>0.21385290255755601</v>
      </c>
      <c r="L68" s="2">
        <v>-6.4417100385341694E-2</v>
      </c>
      <c r="M68" s="2">
        <v>0.43087992047676199</v>
      </c>
      <c r="N68" s="2">
        <v>0.36052356632465099</v>
      </c>
      <c r="O68" s="2">
        <v>7.01589056959879E-2</v>
      </c>
      <c r="P68" s="2">
        <v>1.9744845612386299E-4</v>
      </c>
      <c r="R68">
        <f t="shared" si="18"/>
        <v>1988.2999999999997</v>
      </c>
      <c r="S68">
        <v>0</v>
      </c>
      <c r="T68" s="25">
        <f t="shared" ref="T68:U68" si="72">AVERAGE(D65:D68)</f>
        <v>0.61413954322145581</v>
      </c>
      <c r="U68" s="25">
        <f t="shared" si="72"/>
        <v>-0.11675789727872746</v>
      </c>
      <c r="V68" s="25">
        <f t="shared" si="4"/>
        <v>-0.20777319138739</v>
      </c>
      <c r="W68" s="25">
        <f t="shared" si="5"/>
        <v>7.7323599543602364E-2</v>
      </c>
      <c r="X68" s="25">
        <f t="shared" si="6"/>
        <v>-2.2330461713316006E-2</v>
      </c>
      <c r="Y68" s="25">
        <f t="shared" si="7"/>
        <v>9.9654061256918197E-2</v>
      </c>
      <c r="Z68" s="25">
        <f t="shared" si="8"/>
        <v>1.3691694565058248E-2</v>
      </c>
      <c r="AA68" s="25">
        <f t="shared" si="9"/>
        <v>0.14177424793122911</v>
      </c>
      <c r="AB68" s="25">
        <f t="shared" si="10"/>
        <v>-0.12808255336617044</v>
      </c>
      <c r="AC68" s="25">
        <f t="shared" si="11"/>
        <v>0.73089744050018546</v>
      </c>
      <c r="AD68" s="25">
        <f t="shared" si="12"/>
        <v>0.62703446904177995</v>
      </c>
      <c r="AE68" s="25">
        <f t="shared" si="13"/>
        <v>7.344655622489904E-2</v>
      </c>
      <c r="AF68" s="25">
        <f t="shared" si="14"/>
        <v>3.0416415233506338E-2</v>
      </c>
    </row>
    <row r="69" spans="2:32" x14ac:dyDescent="0.25">
      <c r="B69">
        <f t="shared" si="17"/>
        <v>1988.3999999999996</v>
      </c>
      <c r="C69">
        <v>0</v>
      </c>
      <c r="D69" s="2">
        <v>2.26098738948231</v>
      </c>
      <c r="E69" s="2">
        <v>1.4623476652099201</v>
      </c>
      <c r="F69" s="2">
        <v>1.03292511781259</v>
      </c>
      <c r="G69" s="2">
        <v>0.234057465139172</v>
      </c>
      <c r="H69" s="2">
        <v>9.3714774115241008E-3</v>
      </c>
      <c r="I69" s="2">
        <v>0.224685987727648</v>
      </c>
      <c r="J69" s="2">
        <v>0.19536508225815299</v>
      </c>
      <c r="K69" s="2">
        <v>0.31008452976870399</v>
      </c>
      <c r="L69" s="2">
        <v>-0.11471944751054999</v>
      </c>
      <c r="M69" s="2">
        <v>0.79863972427239804</v>
      </c>
      <c r="N69" s="2">
        <v>0.73650445888862803</v>
      </c>
      <c r="O69" s="2">
        <v>0.10220834645655399</v>
      </c>
      <c r="P69" s="2">
        <v>-4.0073081072784497E-2</v>
      </c>
      <c r="R69">
        <f t="shared" si="18"/>
        <v>1988.3999999999996</v>
      </c>
      <c r="S69">
        <v>0</v>
      </c>
      <c r="T69" s="25">
        <f t="shared" ref="T69:U69" si="73">AVERAGE(D66:D69)</f>
        <v>0.81615262532779576</v>
      </c>
      <c r="U69" s="25">
        <f t="shared" si="73"/>
        <v>0.10567340769965106</v>
      </c>
      <c r="V69" s="25">
        <f t="shared" si="4"/>
        <v>-6.4107625885013009E-2</v>
      </c>
      <c r="W69" s="25">
        <f t="shared" si="5"/>
        <v>0.13589902050787586</v>
      </c>
      <c r="X69" s="25">
        <f t="shared" si="6"/>
        <v>-4.6980393355717538E-3</v>
      </c>
      <c r="Y69" s="25">
        <f t="shared" si="7"/>
        <v>0.1405970598434475</v>
      </c>
      <c r="Z69" s="25">
        <f t="shared" si="8"/>
        <v>3.3882013076784998E-2</v>
      </c>
      <c r="AA69" s="25">
        <f t="shared" si="9"/>
        <v>0.18660845017765287</v>
      </c>
      <c r="AB69" s="25">
        <f t="shared" si="10"/>
        <v>-0.15272643710086717</v>
      </c>
      <c r="AC69" s="25">
        <f t="shared" si="11"/>
        <v>0.71047921762814825</v>
      </c>
      <c r="AD69" s="25">
        <f t="shared" si="12"/>
        <v>0.62086895832250555</v>
      </c>
      <c r="AE69" s="25">
        <f t="shared" si="13"/>
        <v>8.4716666556485895E-2</v>
      </c>
      <c r="AF69" s="25">
        <f t="shared" si="14"/>
        <v>4.8935927491568394E-3</v>
      </c>
    </row>
    <row r="70" spans="2:32" x14ac:dyDescent="0.25">
      <c r="B70">
        <f t="shared" si="17"/>
        <v>1989.1</v>
      </c>
      <c r="C70">
        <v>0</v>
      </c>
      <c r="D70" s="2">
        <v>-5.9929874540029897E-2</v>
      </c>
      <c r="E70" s="2">
        <v>-0.60791240998092999</v>
      </c>
      <c r="F70" s="2">
        <v>-0.69314535474416605</v>
      </c>
      <c r="G70" s="2">
        <v>0.31540567263265501</v>
      </c>
      <c r="H70" s="2">
        <v>1.35591391213321E-2</v>
      </c>
      <c r="I70" s="2">
        <v>0.30184653351132301</v>
      </c>
      <c r="J70" s="2">
        <v>-0.230172727869419</v>
      </c>
      <c r="K70" s="2">
        <v>-0.110930605950795</v>
      </c>
      <c r="L70" s="2">
        <v>-0.119242121918624</v>
      </c>
      <c r="M70" s="2">
        <v>0.54798253544090003</v>
      </c>
      <c r="N70" s="2">
        <v>0.52297307553477101</v>
      </c>
      <c r="O70" s="2">
        <v>8.4798722322937101E-2</v>
      </c>
      <c r="P70" s="2">
        <v>-5.9789262416807702E-2</v>
      </c>
      <c r="R70">
        <f t="shared" si="18"/>
        <v>1989.1</v>
      </c>
      <c r="S70">
        <v>0</v>
      </c>
      <c r="T70" s="25">
        <f t="shared" ref="T70:U70" si="74">AVERAGE(D67:D70)</f>
        <v>0.91275346493175702</v>
      </c>
      <c r="U70" s="25">
        <f t="shared" si="74"/>
        <v>0.23304560402886607</v>
      </c>
      <c r="V70" s="25">
        <f t="shared" si="4"/>
        <v>8.6690388518984862E-3</v>
      </c>
      <c r="W70" s="25">
        <f t="shared" si="5"/>
        <v>0.16941146590581888</v>
      </c>
      <c r="X70" s="25">
        <f t="shared" si="6"/>
        <v>-4.366233503208054E-3</v>
      </c>
      <c r="Y70" s="25">
        <f t="shared" si="7"/>
        <v>0.17377769940902699</v>
      </c>
      <c r="Z70" s="25">
        <f t="shared" si="8"/>
        <v>5.4965099271147233E-2</v>
      </c>
      <c r="AA70" s="25">
        <f t="shared" si="9"/>
        <v>0.18325298898531303</v>
      </c>
      <c r="AB70" s="25">
        <f t="shared" si="10"/>
        <v>-0.12828788971416519</v>
      </c>
      <c r="AC70" s="25">
        <f t="shared" si="11"/>
        <v>0.67970786090289304</v>
      </c>
      <c r="AD70" s="25">
        <f t="shared" si="12"/>
        <v>0.59447634774712221</v>
      </c>
      <c r="AE70" s="25">
        <f t="shared" si="13"/>
        <v>8.4598436774841343E-2</v>
      </c>
      <c r="AF70" s="25">
        <f t="shared" si="14"/>
        <v>6.3307638092941453E-4</v>
      </c>
    </row>
    <row r="71" spans="2:32" x14ac:dyDescent="0.25">
      <c r="B71">
        <f t="shared" si="17"/>
        <v>1989.1999999999998</v>
      </c>
      <c r="C71">
        <v>0</v>
      </c>
      <c r="D71" s="2">
        <v>1.3346838852935901</v>
      </c>
      <c r="E71" s="2">
        <v>0.74693188778080999</v>
      </c>
      <c r="F71" s="2">
        <v>0.836775117868091</v>
      </c>
      <c r="G71" s="2">
        <v>0.20065086154431599</v>
      </c>
      <c r="H71" s="2">
        <v>-1.48806090387817E-3</v>
      </c>
      <c r="I71" s="2">
        <v>0.20213892244819401</v>
      </c>
      <c r="J71" s="2">
        <v>-0.29049409163159701</v>
      </c>
      <c r="K71" s="2">
        <v>-0.192972640264884</v>
      </c>
      <c r="L71" s="2">
        <v>-9.7521451366712697E-2</v>
      </c>
      <c r="M71" s="2">
        <v>0.58775199751278195</v>
      </c>
      <c r="N71" s="2">
        <v>0.60601563126160796</v>
      </c>
      <c r="O71" s="2">
        <v>9.8462899332198303E-2</v>
      </c>
      <c r="P71" s="2">
        <v>-0.116726533081023</v>
      </c>
      <c r="R71">
        <f t="shared" si="18"/>
        <v>1989.1999999999998</v>
      </c>
      <c r="S71">
        <v>0</v>
      </c>
      <c r="T71" s="25">
        <f t="shared" ref="T71:U71" si="75">AVERAGE(D68:D71)</f>
        <v>1.0121896012768814</v>
      </c>
      <c r="U71" s="25">
        <f t="shared" si="75"/>
        <v>0.42087605685117346</v>
      </c>
      <c r="V71" s="25">
        <f t="shared" si="4"/>
        <v>0.26356387306977502</v>
      </c>
      <c r="W71" s="25">
        <f t="shared" si="5"/>
        <v>0.20127866754905951</v>
      </c>
      <c r="X71" s="25">
        <f t="shared" si="6"/>
        <v>-2.5096917707565915E-3</v>
      </c>
      <c r="Y71" s="25">
        <f t="shared" si="7"/>
        <v>0.20378835931981615</v>
      </c>
      <c r="Z71" s="25">
        <f t="shared" si="8"/>
        <v>-4.3966483767662254E-2</v>
      </c>
      <c r="AA71" s="25">
        <f t="shared" si="9"/>
        <v>5.5008546527645245E-2</v>
      </c>
      <c r="AB71" s="25">
        <f t="shared" si="10"/>
        <v>-9.897503029530709E-2</v>
      </c>
      <c r="AC71" s="25">
        <f t="shared" si="11"/>
        <v>0.59131354442571049</v>
      </c>
      <c r="AD71" s="25">
        <f t="shared" si="12"/>
        <v>0.55650418300241444</v>
      </c>
      <c r="AE71" s="25">
        <f t="shared" si="13"/>
        <v>8.8907218451919331E-2</v>
      </c>
      <c r="AF71" s="25">
        <f t="shared" si="14"/>
        <v>-5.4097857028622839E-2</v>
      </c>
    </row>
    <row r="72" spans="2:32" x14ac:dyDescent="0.25">
      <c r="B72">
        <f t="shared" si="17"/>
        <v>1989.2999999999997</v>
      </c>
      <c r="C72">
        <v>0</v>
      </c>
      <c r="D72" s="2">
        <v>1.1305336468237599</v>
      </c>
      <c r="E72" s="2">
        <v>0.374200844510019</v>
      </c>
      <c r="F72" s="2">
        <v>0.230558284077401</v>
      </c>
      <c r="G72" s="2">
        <v>0.27545437368611297</v>
      </c>
      <c r="H72" s="2">
        <v>1.8344317436122502E-2</v>
      </c>
      <c r="I72" s="2">
        <v>0.257110056249991</v>
      </c>
      <c r="J72" s="2">
        <v>-0.131811813253496</v>
      </c>
      <c r="K72" s="2">
        <v>-0.117036645705635</v>
      </c>
      <c r="L72" s="2">
        <v>-1.47751675478609E-2</v>
      </c>
      <c r="M72" s="2">
        <v>0.756332802313744</v>
      </c>
      <c r="N72" s="2">
        <v>0.617620066787682</v>
      </c>
      <c r="O72" s="2">
        <v>0.156640140253093</v>
      </c>
      <c r="P72" s="2">
        <v>-1.79274047270306E-2</v>
      </c>
      <c r="R72">
        <f t="shared" si="18"/>
        <v>1989.2999999999997</v>
      </c>
      <c r="S72">
        <v>0</v>
      </c>
      <c r="T72" s="25">
        <f t="shared" ref="T72:U72" si="76">AVERAGE(D69:D72)</f>
        <v>1.1665687617649074</v>
      </c>
      <c r="U72" s="25">
        <f t="shared" si="76"/>
        <v>0.49389199687995478</v>
      </c>
      <c r="V72" s="25">
        <f t="shared" si="4"/>
        <v>0.35177829125347898</v>
      </c>
      <c r="W72" s="25">
        <f t="shared" si="5"/>
        <v>0.256392093250564</v>
      </c>
      <c r="X72" s="25">
        <f t="shared" si="6"/>
        <v>9.9467182662751341E-3</v>
      </c>
      <c r="Y72" s="25">
        <f t="shared" si="7"/>
        <v>0.24644537498428898</v>
      </c>
      <c r="Z72" s="25">
        <f t="shared" si="8"/>
        <v>-0.11427838762408976</v>
      </c>
      <c r="AA72" s="25">
        <f t="shared" si="9"/>
        <v>-2.7713840538152509E-2</v>
      </c>
      <c r="AB72" s="25">
        <f t="shared" si="10"/>
        <v>-8.6564547085936902E-2</v>
      </c>
      <c r="AC72" s="25">
        <f t="shared" si="11"/>
        <v>0.67267676488495598</v>
      </c>
      <c r="AD72" s="25">
        <f t="shared" si="12"/>
        <v>0.62077830811817225</v>
      </c>
      <c r="AE72" s="25">
        <f t="shared" si="13"/>
        <v>0.11052752709119559</v>
      </c>
      <c r="AF72" s="25">
        <f t="shared" si="14"/>
        <v>-5.8629070324411454E-2</v>
      </c>
    </row>
    <row r="73" spans="2:32" x14ac:dyDescent="0.25">
      <c r="B73">
        <f t="shared" si="17"/>
        <v>1989.3999999999996</v>
      </c>
      <c r="C73">
        <v>0</v>
      </c>
      <c r="D73" s="2">
        <v>1.04963350438115</v>
      </c>
      <c r="E73" s="2">
        <v>2.35902941739526E-2</v>
      </c>
      <c r="F73" s="2">
        <v>-0.17488447551664499</v>
      </c>
      <c r="G73" s="2">
        <v>0.45959265407111399</v>
      </c>
      <c r="H73" s="2">
        <v>4.9609469068935E-2</v>
      </c>
      <c r="I73" s="2">
        <v>0.40998318500217901</v>
      </c>
      <c r="J73" s="2">
        <v>-0.26111788438051597</v>
      </c>
      <c r="K73" s="2">
        <v>-0.23479710534692699</v>
      </c>
      <c r="L73" s="2">
        <v>-2.6320779033588902E-2</v>
      </c>
      <c r="M73" s="2">
        <v>1.0260432102071899</v>
      </c>
      <c r="N73" s="2">
        <v>0.81415993869988101</v>
      </c>
      <c r="O73" s="2">
        <v>0.16524185328079899</v>
      </c>
      <c r="P73" s="2">
        <v>4.6641418226517697E-2</v>
      </c>
      <c r="R73">
        <f t="shared" si="18"/>
        <v>1989.3999999999996</v>
      </c>
      <c r="S73">
        <v>0</v>
      </c>
      <c r="T73" s="25">
        <f t="shared" ref="T73:U73" si="77">AVERAGE(D70:D73)</f>
        <v>0.86373029048961758</v>
      </c>
      <c r="U73" s="25">
        <f t="shared" si="77"/>
        <v>0.13420265412096291</v>
      </c>
      <c r="V73" s="25">
        <f t="shared" si="4"/>
        <v>4.9825892921170234E-2</v>
      </c>
      <c r="W73" s="25">
        <f t="shared" si="5"/>
        <v>0.31277589048354948</v>
      </c>
      <c r="X73" s="25">
        <f t="shared" si="6"/>
        <v>2.000621618062786E-2</v>
      </c>
      <c r="Y73" s="25">
        <f t="shared" si="7"/>
        <v>0.29276967430292178</v>
      </c>
      <c r="Z73" s="25">
        <f t="shared" si="8"/>
        <v>-0.228399129283757</v>
      </c>
      <c r="AA73" s="25">
        <f t="shared" si="9"/>
        <v>-0.16393424931706024</v>
      </c>
      <c r="AB73" s="25">
        <f t="shared" si="10"/>
        <v>-6.4464879966696628E-2</v>
      </c>
      <c r="AC73" s="25">
        <f t="shared" si="11"/>
        <v>0.72952763636865392</v>
      </c>
      <c r="AD73" s="25">
        <f t="shared" si="12"/>
        <v>0.6401921780709855</v>
      </c>
      <c r="AE73" s="25">
        <f t="shared" si="13"/>
        <v>0.12628590379725685</v>
      </c>
      <c r="AF73" s="25">
        <f t="shared" si="14"/>
        <v>-3.6950445499585899E-2</v>
      </c>
    </row>
    <row r="74" spans="2:32" x14ac:dyDescent="0.25">
      <c r="B74">
        <f t="shared" si="17"/>
        <v>1990.1</v>
      </c>
      <c r="C74">
        <v>0</v>
      </c>
      <c r="D74" s="2">
        <v>1.6648326517921801</v>
      </c>
      <c r="E74" s="2">
        <v>0.64290478937673201</v>
      </c>
      <c r="F74" s="2">
        <v>0.60208896353734498</v>
      </c>
      <c r="G74" s="2">
        <v>0.19682495874934899</v>
      </c>
      <c r="H74" s="2">
        <v>1.9163651307234901E-2</v>
      </c>
      <c r="I74" s="2">
        <v>0.177661307442114</v>
      </c>
      <c r="J74" s="2">
        <v>-0.15600913290996199</v>
      </c>
      <c r="K74" s="2">
        <v>-1.8036371008543699E-2</v>
      </c>
      <c r="L74" s="2">
        <v>-0.137972761901418</v>
      </c>
      <c r="M74" s="2">
        <v>1.02192786241545</v>
      </c>
      <c r="N74" s="2">
        <v>0.90056094860343705</v>
      </c>
      <c r="O74" s="2">
        <v>0.159659381886679</v>
      </c>
      <c r="P74" s="2">
        <v>-3.8292468074660697E-2</v>
      </c>
      <c r="R74">
        <f t="shared" si="18"/>
        <v>1990.1</v>
      </c>
      <c r="S74">
        <v>0</v>
      </c>
      <c r="T74" s="25">
        <f t="shared" ref="T74:U74" si="78">AVERAGE(D71:D74)</f>
        <v>1.2949209220726701</v>
      </c>
      <c r="U74" s="25">
        <f t="shared" si="78"/>
        <v>0.44690695396037838</v>
      </c>
      <c r="V74" s="25">
        <f t="shared" si="4"/>
        <v>0.37363447249154802</v>
      </c>
      <c r="W74" s="25">
        <f t="shared" si="5"/>
        <v>0.283130712012723</v>
      </c>
      <c r="X74" s="25">
        <f t="shared" si="6"/>
        <v>2.140734422710356E-2</v>
      </c>
      <c r="Y74" s="25">
        <f t="shared" si="7"/>
        <v>0.2617233677856195</v>
      </c>
      <c r="Z74" s="25">
        <f t="shared" si="8"/>
        <v>-0.20985823054389274</v>
      </c>
      <c r="AA74" s="25">
        <f t="shared" si="9"/>
        <v>-0.14071069058149743</v>
      </c>
      <c r="AB74" s="25">
        <f t="shared" si="10"/>
        <v>-6.9147539962395116E-2</v>
      </c>
      <c r="AC74" s="25">
        <f t="shared" si="11"/>
        <v>0.84801396811229146</v>
      </c>
      <c r="AD74" s="25">
        <f t="shared" si="12"/>
        <v>0.73458914633815198</v>
      </c>
      <c r="AE74" s="25">
        <f t="shared" si="13"/>
        <v>0.14500106868819232</v>
      </c>
      <c r="AF74" s="25">
        <f t="shared" si="14"/>
        <v>-3.1576246914049151E-2</v>
      </c>
    </row>
    <row r="75" spans="2:32" x14ac:dyDescent="0.25">
      <c r="B75">
        <f t="shared" si="17"/>
        <v>1990.1999999999998</v>
      </c>
      <c r="C75">
        <v>0</v>
      </c>
      <c r="D75" s="2">
        <v>0.77648549922526999</v>
      </c>
      <c r="E75" s="2">
        <v>0.29346110184830598</v>
      </c>
      <c r="F75" s="2">
        <v>0.139431469745634</v>
      </c>
      <c r="G75" s="2">
        <v>0.26490827637916198</v>
      </c>
      <c r="H75" s="2">
        <v>3.6207563684782902E-2</v>
      </c>
      <c r="I75" s="2">
        <v>0.228700712694379</v>
      </c>
      <c r="J75" s="2">
        <v>-0.110878644276489</v>
      </c>
      <c r="K75" s="2">
        <v>2.2071148721930701E-2</v>
      </c>
      <c r="L75" s="2">
        <v>-0.13294979299842</v>
      </c>
      <c r="M75" s="2">
        <v>0.48302439737696301</v>
      </c>
      <c r="N75" s="2">
        <v>0.29769805998910398</v>
      </c>
      <c r="O75" s="2">
        <v>0.23766408727535401</v>
      </c>
      <c r="P75" s="2">
        <v>-5.2337749887494601E-2</v>
      </c>
      <c r="R75">
        <f t="shared" si="18"/>
        <v>1990.1999999999998</v>
      </c>
      <c r="S75">
        <v>0</v>
      </c>
      <c r="T75" s="25">
        <f t="shared" ref="T75:U75" si="79">AVERAGE(D72:D75)</f>
        <v>1.15537132555559</v>
      </c>
      <c r="U75" s="25">
        <f t="shared" si="79"/>
        <v>0.33353925747725238</v>
      </c>
      <c r="V75" s="25">
        <f t="shared" si="4"/>
        <v>0.19929856046093375</v>
      </c>
      <c r="W75" s="25">
        <f t="shared" si="5"/>
        <v>0.29919506572143451</v>
      </c>
      <c r="X75" s="25">
        <f t="shared" si="6"/>
        <v>3.0831250374268822E-2</v>
      </c>
      <c r="Y75" s="25">
        <f t="shared" si="7"/>
        <v>0.26836381534716575</v>
      </c>
      <c r="Z75" s="25">
        <f t="shared" si="8"/>
        <v>-0.16495436870511573</v>
      </c>
      <c r="AA75" s="25">
        <f t="shared" si="9"/>
        <v>-8.6949743334793744E-2</v>
      </c>
      <c r="AB75" s="25">
        <f t="shared" si="10"/>
        <v>-7.8004625370321948E-2</v>
      </c>
      <c r="AC75" s="25">
        <f t="shared" si="11"/>
        <v>0.82183206807833664</v>
      </c>
      <c r="AD75" s="25">
        <f t="shared" si="12"/>
        <v>0.65750975352002605</v>
      </c>
      <c r="AE75" s="25">
        <f t="shared" si="13"/>
        <v>0.17980136567398125</v>
      </c>
      <c r="AF75" s="25">
        <f t="shared" si="14"/>
        <v>-1.5479051115667049E-2</v>
      </c>
    </row>
    <row r="76" spans="2:32" x14ac:dyDescent="0.25">
      <c r="B76">
        <f t="shared" si="17"/>
        <v>1990.2999999999997</v>
      </c>
      <c r="C76">
        <v>0</v>
      </c>
      <c r="D76" s="2">
        <v>0.59215026375429103</v>
      </c>
      <c r="E76" s="2">
        <v>-0.188054359466472</v>
      </c>
      <c r="F76" s="2">
        <v>-0.37324830524478703</v>
      </c>
      <c r="G76" s="2">
        <v>0.231088063747387</v>
      </c>
      <c r="H76" s="2">
        <v>1.7019031312527098E-2</v>
      </c>
      <c r="I76" s="2">
        <v>0.21406903243486</v>
      </c>
      <c r="J76" s="2">
        <v>-4.5894117969072203E-2</v>
      </c>
      <c r="K76" s="2">
        <v>-8.1120886490750697E-3</v>
      </c>
      <c r="L76" s="2">
        <v>-3.77820293199971E-2</v>
      </c>
      <c r="M76" s="2">
        <v>0.780204623220764</v>
      </c>
      <c r="N76" s="2">
        <v>0.50931241877474798</v>
      </c>
      <c r="O76" s="2">
        <v>0.26339628056381598</v>
      </c>
      <c r="P76" s="2">
        <v>7.4959238821997098E-3</v>
      </c>
      <c r="R76">
        <f t="shared" si="18"/>
        <v>1990.2999999999997</v>
      </c>
      <c r="S76">
        <v>0</v>
      </c>
      <c r="T76" s="25">
        <f t="shared" ref="T76:U76" si="80">AVERAGE(D73:D76)</f>
        <v>1.0207754797882229</v>
      </c>
      <c r="U76" s="25">
        <f t="shared" si="80"/>
        <v>0.19297545648312966</v>
      </c>
      <c r="V76" s="25">
        <f t="shared" ref="V76:V139" si="81">AVERAGE(F73:F76)</f>
        <v>4.8346913130386748E-2</v>
      </c>
      <c r="W76" s="25">
        <f t="shared" ref="W76:W139" si="82">AVERAGE(G73:G76)</f>
        <v>0.28810348823675302</v>
      </c>
      <c r="X76" s="25">
        <f t="shared" ref="X76:X139" si="83">AVERAGE(H73:H76)</f>
        <v>3.0499928843369974E-2</v>
      </c>
      <c r="Y76" s="25">
        <f t="shared" ref="Y76:Y139" si="84">AVERAGE(I73:I76)</f>
        <v>0.25760355939338297</v>
      </c>
      <c r="Z76" s="25">
        <f t="shared" ref="Z76:Z139" si="85">AVERAGE(J73:J76)</f>
        <v>-0.14347494488400978</v>
      </c>
      <c r="AA76" s="25">
        <f t="shared" ref="AA76:AA139" si="86">AVERAGE(K73:K76)</f>
        <v>-5.9718604070653769E-2</v>
      </c>
      <c r="AB76" s="25">
        <f t="shared" ref="AB76:AB139" si="87">AVERAGE(L73:L76)</f>
        <v>-8.3756340813355992E-2</v>
      </c>
      <c r="AC76" s="25">
        <f t="shared" ref="AC76:AC139" si="88">AVERAGE(M73:M76)</f>
        <v>0.82780002330509173</v>
      </c>
      <c r="AD76" s="25">
        <f t="shared" ref="AD76:AD139" si="89">AVERAGE(N73:N76)</f>
        <v>0.63043284151679257</v>
      </c>
      <c r="AE76" s="25">
        <f t="shared" ref="AE76:AE139" si="90">AVERAGE(O73:O76)</f>
        <v>0.20649040075166197</v>
      </c>
      <c r="AF76" s="25">
        <f t="shared" ref="AF76:AF139" si="91">AVERAGE(P73:P76)</f>
        <v>-9.1232189633594727E-3</v>
      </c>
    </row>
    <row r="77" spans="2:32" x14ac:dyDescent="0.25">
      <c r="B77" s="23">
        <f t="shared" si="17"/>
        <v>1990.3999999999996</v>
      </c>
      <c r="C77" s="23">
        <v>1</v>
      </c>
      <c r="D77" s="24">
        <v>1.4674575485585</v>
      </c>
      <c r="E77" s="24">
        <v>0.50755304605065399</v>
      </c>
      <c r="F77" s="24">
        <v>0.24107006541017101</v>
      </c>
      <c r="G77" s="24">
        <v>0.25225312312880199</v>
      </c>
      <c r="H77" s="24">
        <v>3.6337929250905197E-2</v>
      </c>
      <c r="I77" s="24">
        <v>0.21591519387789701</v>
      </c>
      <c r="J77" s="24">
        <v>1.42298575116807E-2</v>
      </c>
      <c r="K77" s="24">
        <v>8.18633195812669E-2</v>
      </c>
      <c r="L77" s="24">
        <v>-6.7633462069586203E-2</v>
      </c>
      <c r="M77" s="24">
        <v>0.95990450250785198</v>
      </c>
      <c r="N77" s="24">
        <v>0.69214278663918505</v>
      </c>
      <c r="O77" s="24">
        <v>0.27867769074996801</v>
      </c>
      <c r="P77" s="24">
        <v>-1.0915974881300699E-2</v>
      </c>
      <c r="R77" s="23">
        <f t="shared" si="18"/>
        <v>1990.3999999999996</v>
      </c>
      <c r="S77" s="23">
        <v>1</v>
      </c>
      <c r="T77" s="24">
        <f t="shared" ref="T77:U77" si="92">AVERAGE(D74:D77)</f>
        <v>1.1252314908325602</v>
      </c>
      <c r="U77" s="24">
        <f t="shared" si="92"/>
        <v>0.31396614445230497</v>
      </c>
      <c r="V77" s="24">
        <f t="shared" si="81"/>
        <v>0.15233554836209073</v>
      </c>
      <c r="W77" s="24">
        <f t="shared" si="82"/>
        <v>0.23626860550117498</v>
      </c>
      <c r="X77" s="24">
        <f t="shared" si="83"/>
        <v>2.7182043888862528E-2</v>
      </c>
      <c r="Y77" s="24">
        <f t="shared" si="84"/>
        <v>0.20908656161231251</v>
      </c>
      <c r="Z77" s="24">
        <f t="shared" si="85"/>
        <v>-7.4638009410960618E-2</v>
      </c>
      <c r="AA77" s="24">
        <f t="shared" si="86"/>
        <v>1.9446502161394708E-2</v>
      </c>
      <c r="AB77" s="24">
        <f t="shared" si="87"/>
        <v>-9.4084511572355312E-2</v>
      </c>
      <c r="AC77" s="24">
        <f t="shared" si="88"/>
        <v>0.81126534638025727</v>
      </c>
      <c r="AD77" s="24">
        <f t="shared" si="89"/>
        <v>0.59992855350161856</v>
      </c>
      <c r="AE77" s="24">
        <f t="shared" si="90"/>
        <v>0.23484936011895424</v>
      </c>
      <c r="AF77" s="24">
        <f t="shared" si="91"/>
        <v>-2.3512567240314072E-2</v>
      </c>
    </row>
    <row r="78" spans="2:32" x14ac:dyDescent="0.25">
      <c r="B78" s="23">
        <f t="shared" si="17"/>
        <v>1991.1</v>
      </c>
      <c r="C78" s="23">
        <v>1</v>
      </c>
      <c r="D78" s="24">
        <v>1.563830525562</v>
      </c>
      <c r="E78" s="24">
        <v>1.00555508983172</v>
      </c>
      <c r="F78" s="24">
        <v>0.46488740139842599</v>
      </c>
      <c r="G78" s="24">
        <v>0.397973329297723</v>
      </c>
      <c r="H78" s="24">
        <v>6.6525863465888499E-2</v>
      </c>
      <c r="I78" s="24">
        <v>0.33144746583183499</v>
      </c>
      <c r="J78" s="24">
        <v>0.14269435913557299</v>
      </c>
      <c r="K78" s="24">
        <v>0.25948031288059098</v>
      </c>
      <c r="L78" s="24">
        <v>-0.116785953745017</v>
      </c>
      <c r="M78" s="24">
        <v>0.55827543573028304</v>
      </c>
      <c r="N78" s="24">
        <v>0.26545175891670503</v>
      </c>
      <c r="O78" s="24">
        <v>0.27767327376919798</v>
      </c>
      <c r="P78" s="24">
        <v>1.51504030443792E-2</v>
      </c>
      <c r="R78" s="23">
        <f t="shared" si="18"/>
        <v>1991.1</v>
      </c>
      <c r="S78" s="23">
        <v>1</v>
      </c>
      <c r="T78" s="24">
        <f t="shared" ref="T78:U78" si="93">AVERAGE(D75:D78)</f>
        <v>1.0999809592750154</v>
      </c>
      <c r="U78" s="24">
        <f t="shared" si="93"/>
        <v>0.40462871956605201</v>
      </c>
      <c r="V78" s="24">
        <f t="shared" si="81"/>
        <v>0.11803515782736099</v>
      </c>
      <c r="W78" s="24">
        <f t="shared" si="82"/>
        <v>0.28655569813826848</v>
      </c>
      <c r="X78" s="24">
        <f t="shared" si="83"/>
        <v>3.9022596928525929E-2</v>
      </c>
      <c r="Y78" s="24">
        <f t="shared" si="84"/>
        <v>0.24753310120974276</v>
      </c>
      <c r="Z78" s="24">
        <f t="shared" si="85"/>
        <v>3.7863600423126975E-5</v>
      </c>
      <c r="AA78" s="24">
        <f t="shared" si="86"/>
        <v>8.8825673133678382E-2</v>
      </c>
      <c r="AB78" s="24">
        <f t="shared" si="87"/>
        <v>-8.8787809533255074E-2</v>
      </c>
      <c r="AC78" s="24">
        <f t="shared" si="88"/>
        <v>0.69535223970896554</v>
      </c>
      <c r="AD78" s="24">
        <f t="shared" si="89"/>
        <v>0.44115125607993555</v>
      </c>
      <c r="AE78" s="24">
        <f t="shared" si="90"/>
        <v>0.26435283308958402</v>
      </c>
      <c r="AF78" s="24">
        <f t="shared" si="91"/>
        <v>-1.0151849460554098E-2</v>
      </c>
    </row>
    <row r="79" spans="2:32" x14ac:dyDescent="0.25">
      <c r="B79">
        <f t="shared" ref="B79:B142" si="94">B75+1</f>
        <v>1991.1999999999998</v>
      </c>
      <c r="C79">
        <v>0</v>
      </c>
      <c r="D79" s="2">
        <v>1.60073383613511</v>
      </c>
      <c r="E79" s="2">
        <v>0.77020920619265698</v>
      </c>
      <c r="F79" s="2">
        <v>0.184762963928431</v>
      </c>
      <c r="G79" s="2">
        <v>0.41795739870564402</v>
      </c>
      <c r="H79" s="2">
        <v>7.3730243623425701E-2</v>
      </c>
      <c r="I79" s="2">
        <v>0.34422715508221802</v>
      </c>
      <c r="J79" s="2">
        <v>0.16748884355858101</v>
      </c>
      <c r="K79" s="2">
        <v>0.27133579358690302</v>
      </c>
      <c r="L79" s="2">
        <v>-0.10384695002832101</v>
      </c>
      <c r="M79" s="2">
        <v>0.83052462994246001</v>
      </c>
      <c r="N79" s="2">
        <v>0.39782180235271097</v>
      </c>
      <c r="O79" s="2">
        <v>0.43886510234364001</v>
      </c>
      <c r="P79" s="2">
        <v>-6.1622747538907204E-3</v>
      </c>
      <c r="R79">
        <f t="shared" ref="R79:R142" si="95">R75+1</f>
        <v>1991.1999999999998</v>
      </c>
      <c r="S79">
        <v>0</v>
      </c>
      <c r="T79" s="25">
        <f t="shared" ref="T79:U79" si="96">AVERAGE(D76:D79)</f>
        <v>1.3060430435024752</v>
      </c>
      <c r="U79" s="25">
        <f t="shared" si="96"/>
        <v>0.52381574565213973</v>
      </c>
      <c r="V79" s="25">
        <f t="shared" si="81"/>
        <v>0.12936803137306024</v>
      </c>
      <c r="W79" s="25">
        <f t="shared" si="82"/>
        <v>0.32481797871988899</v>
      </c>
      <c r="X79" s="25">
        <f t="shared" si="83"/>
        <v>4.8403266913186624E-2</v>
      </c>
      <c r="Y79" s="25">
        <f t="shared" si="84"/>
        <v>0.27641471180670252</v>
      </c>
      <c r="Z79" s="25">
        <f t="shared" si="85"/>
        <v>6.9629735559190623E-2</v>
      </c>
      <c r="AA79" s="25">
        <f t="shared" si="86"/>
        <v>0.15114183434992146</v>
      </c>
      <c r="AB79" s="25">
        <f t="shared" si="87"/>
        <v>-8.1512098790730333E-2</v>
      </c>
      <c r="AC79" s="25">
        <f t="shared" si="88"/>
        <v>0.78222729785033973</v>
      </c>
      <c r="AD79" s="25">
        <f t="shared" si="89"/>
        <v>0.4661821916708373</v>
      </c>
      <c r="AE79" s="25">
        <f t="shared" si="90"/>
        <v>0.3146530868566555</v>
      </c>
      <c r="AF79" s="25">
        <f t="shared" si="91"/>
        <v>1.3920193228468727E-3</v>
      </c>
    </row>
    <row r="80" spans="2:32" x14ac:dyDescent="0.25">
      <c r="B80">
        <f t="shared" si="94"/>
        <v>1991.2999999999997</v>
      </c>
      <c r="C80">
        <v>0</v>
      </c>
      <c r="D80" s="2">
        <v>0.70142140781946705</v>
      </c>
      <c r="E80" s="2">
        <v>-0.11437095794083101</v>
      </c>
      <c r="F80" s="2">
        <v>-0.59650934838772096</v>
      </c>
      <c r="G80" s="2">
        <v>0.39702557294396901</v>
      </c>
      <c r="H80" s="2">
        <v>1.0580474063062401E-3</v>
      </c>
      <c r="I80" s="2">
        <v>0.39596752553766301</v>
      </c>
      <c r="J80" s="2">
        <v>8.5112817502920504E-2</v>
      </c>
      <c r="K80" s="2">
        <v>0.10815072844842499</v>
      </c>
      <c r="L80" s="2">
        <v>-2.30379109455046E-2</v>
      </c>
      <c r="M80" s="2">
        <v>0.81579236576029801</v>
      </c>
      <c r="N80" s="2">
        <v>0.43445020573079401</v>
      </c>
      <c r="O80" s="2">
        <v>0.40976357512318601</v>
      </c>
      <c r="P80" s="2">
        <v>-2.8421415093682501E-2</v>
      </c>
      <c r="R80">
        <f t="shared" si="95"/>
        <v>1991.2999999999997</v>
      </c>
      <c r="S80">
        <v>0</v>
      </c>
      <c r="T80" s="25">
        <f t="shared" ref="T80:U80" si="97">AVERAGE(D77:D80)</f>
        <v>1.3333608295187691</v>
      </c>
      <c r="U80" s="25">
        <f t="shared" si="97"/>
        <v>0.54223659603355001</v>
      </c>
      <c r="V80" s="25">
        <f t="shared" si="81"/>
        <v>7.355277058732676E-2</v>
      </c>
      <c r="W80" s="25">
        <f t="shared" si="82"/>
        <v>0.36630235601903449</v>
      </c>
      <c r="X80" s="25">
        <f t="shared" si="83"/>
        <v>4.4413020936631409E-2</v>
      </c>
      <c r="Y80" s="25">
        <f t="shared" si="84"/>
        <v>0.32188933508240325</v>
      </c>
      <c r="Z80" s="25">
        <f t="shared" si="85"/>
        <v>0.1023814694271888</v>
      </c>
      <c r="AA80" s="25">
        <f t="shared" si="86"/>
        <v>0.18020753862429648</v>
      </c>
      <c r="AB80" s="25">
        <f t="shared" si="87"/>
        <v>-7.7826069197107203E-2</v>
      </c>
      <c r="AC80" s="25">
        <f t="shared" si="88"/>
        <v>0.79112423348522332</v>
      </c>
      <c r="AD80" s="25">
        <f t="shared" si="89"/>
        <v>0.44746663840984874</v>
      </c>
      <c r="AE80" s="25">
        <f t="shared" si="90"/>
        <v>0.35124491049649803</v>
      </c>
      <c r="AF80" s="25">
        <f t="shared" si="91"/>
        <v>-7.5873154211236801E-3</v>
      </c>
    </row>
    <row r="81" spans="2:32" x14ac:dyDescent="0.25">
      <c r="B81">
        <f t="shared" si="94"/>
        <v>1991.3999999999996</v>
      </c>
      <c r="C81">
        <v>0</v>
      </c>
      <c r="D81" s="2">
        <v>1.07918703114584</v>
      </c>
      <c r="E81" s="2">
        <v>4.05638182849411E-2</v>
      </c>
      <c r="F81" s="2">
        <v>-0.62879699500228103</v>
      </c>
      <c r="G81" s="2">
        <v>0.58278037098635704</v>
      </c>
      <c r="H81" s="2">
        <v>7.1715114070752498E-2</v>
      </c>
      <c r="I81" s="2">
        <v>0.511065256915604</v>
      </c>
      <c r="J81" s="2">
        <v>8.6580442300865201E-2</v>
      </c>
      <c r="K81" s="2">
        <v>0.127467064966791</v>
      </c>
      <c r="L81" s="2">
        <v>-4.0886622665926103E-2</v>
      </c>
      <c r="M81" s="2">
        <v>1.0386232128609001</v>
      </c>
      <c r="N81" s="2">
        <v>0.50761493442390904</v>
      </c>
      <c r="O81" s="2">
        <v>0.55195755830651005</v>
      </c>
      <c r="P81" s="2">
        <v>-2.09492798695151E-2</v>
      </c>
      <c r="R81">
        <f t="shared" si="95"/>
        <v>1991.3999999999996</v>
      </c>
      <c r="S81">
        <v>0</v>
      </c>
      <c r="T81" s="25">
        <f t="shared" ref="T81:U81" si="98">AVERAGE(D78:D81)</f>
        <v>1.2362932001656042</v>
      </c>
      <c r="U81" s="25">
        <f t="shared" si="98"/>
        <v>0.4254892890921218</v>
      </c>
      <c r="V81" s="25">
        <f t="shared" si="81"/>
        <v>-0.14391399451578624</v>
      </c>
      <c r="W81" s="25">
        <f t="shared" si="82"/>
        <v>0.44893416798342328</v>
      </c>
      <c r="X81" s="25">
        <f t="shared" si="83"/>
        <v>5.3257317141593236E-2</v>
      </c>
      <c r="Y81" s="25">
        <f t="shared" si="84"/>
        <v>0.39567685084182996</v>
      </c>
      <c r="Z81" s="25">
        <f t="shared" si="85"/>
        <v>0.12046911562448492</v>
      </c>
      <c r="AA81" s="25">
        <f t="shared" si="86"/>
        <v>0.19160847497067751</v>
      </c>
      <c r="AB81" s="25">
        <f t="shared" si="87"/>
        <v>-7.1139359346192171E-2</v>
      </c>
      <c r="AC81" s="25">
        <f t="shared" si="88"/>
        <v>0.81080391107348526</v>
      </c>
      <c r="AD81" s="25">
        <f t="shared" si="89"/>
        <v>0.40133467535602974</v>
      </c>
      <c r="AE81" s="25">
        <f t="shared" si="90"/>
        <v>0.41956487738563353</v>
      </c>
      <c r="AF81" s="25">
        <f t="shared" si="91"/>
        <v>-1.009564166817728E-2</v>
      </c>
    </row>
    <row r="82" spans="2:32" x14ac:dyDescent="0.25">
      <c r="B82">
        <f t="shared" si="94"/>
        <v>1992.1</v>
      </c>
      <c r="C82">
        <v>0</v>
      </c>
      <c r="D82" s="2">
        <v>2.3860959007031899</v>
      </c>
      <c r="E82" s="2">
        <v>1.21603694045025</v>
      </c>
      <c r="F82" s="2">
        <v>0.101708286460438</v>
      </c>
      <c r="G82" s="2">
        <v>0.89762047181087101</v>
      </c>
      <c r="H82" s="2">
        <v>0.29923247732324099</v>
      </c>
      <c r="I82" s="2">
        <v>0.59838799448762903</v>
      </c>
      <c r="J82" s="2">
        <v>0.216708182178939</v>
      </c>
      <c r="K82" s="2">
        <v>0.27052113881909301</v>
      </c>
      <c r="L82" s="2">
        <v>-5.38129566401538E-2</v>
      </c>
      <c r="M82" s="2">
        <v>1.1700589602529401</v>
      </c>
      <c r="N82" s="2">
        <v>0.85575604140023698</v>
      </c>
      <c r="O82" s="2">
        <v>0.295608131170149</v>
      </c>
      <c r="P82" s="2">
        <v>1.8694787682557799E-2</v>
      </c>
      <c r="R82">
        <f t="shared" si="95"/>
        <v>1992.1</v>
      </c>
      <c r="S82">
        <v>0</v>
      </c>
      <c r="T82" s="25">
        <f t="shared" ref="T82:U82" si="99">AVERAGE(D79:D82)</f>
        <v>1.4418595439509017</v>
      </c>
      <c r="U82" s="25">
        <f t="shared" si="99"/>
        <v>0.4781097517467543</v>
      </c>
      <c r="V82" s="25">
        <f t="shared" si="81"/>
        <v>-0.23470877325028328</v>
      </c>
      <c r="W82" s="25">
        <f t="shared" si="82"/>
        <v>0.57384595361171031</v>
      </c>
      <c r="X82" s="25">
        <f t="shared" si="83"/>
        <v>0.11143397060593135</v>
      </c>
      <c r="Y82" s="25">
        <f t="shared" si="84"/>
        <v>0.46241198300577846</v>
      </c>
      <c r="Z82" s="25">
        <f t="shared" si="85"/>
        <v>0.13897257138532643</v>
      </c>
      <c r="AA82" s="25">
        <f t="shared" si="86"/>
        <v>0.19436868145530301</v>
      </c>
      <c r="AB82" s="25">
        <f t="shared" si="87"/>
        <v>-5.5396110069976384E-2</v>
      </c>
      <c r="AC82" s="25">
        <f t="shared" si="88"/>
        <v>0.96374979220414958</v>
      </c>
      <c r="AD82" s="25">
        <f t="shared" si="89"/>
        <v>0.5489107459769127</v>
      </c>
      <c r="AE82" s="25">
        <f t="shared" si="90"/>
        <v>0.42404859173587128</v>
      </c>
      <c r="AF82" s="25">
        <f t="shared" si="91"/>
        <v>-9.2095455086326303E-3</v>
      </c>
    </row>
    <row r="83" spans="2:32" x14ac:dyDescent="0.25">
      <c r="B83">
        <f t="shared" si="94"/>
        <v>1992.1999999999998</v>
      </c>
      <c r="C83">
        <v>0</v>
      </c>
      <c r="D83" s="2">
        <v>1.14988846901103</v>
      </c>
      <c r="E83" s="2">
        <v>0.73202427865728903</v>
      </c>
      <c r="F83" s="2">
        <v>4.76814691444019E-4</v>
      </c>
      <c r="G83" s="2">
        <v>0.55277832782019698</v>
      </c>
      <c r="H83" s="2">
        <v>7.1332250803272199E-2</v>
      </c>
      <c r="I83" s="2">
        <v>0.48144607701692499</v>
      </c>
      <c r="J83" s="2">
        <v>0.17876913614564799</v>
      </c>
      <c r="K83" s="2">
        <v>0.22500420275491101</v>
      </c>
      <c r="L83" s="2">
        <v>-4.6235066609262999E-2</v>
      </c>
      <c r="M83" s="2">
        <v>0.41786419035374001</v>
      </c>
      <c r="N83" s="2">
        <v>0.19688478533759701</v>
      </c>
      <c r="O83" s="2">
        <v>0.26968719276893099</v>
      </c>
      <c r="P83" s="2">
        <v>-4.8707787752788903E-2</v>
      </c>
      <c r="R83">
        <f t="shared" si="95"/>
        <v>1992.1999999999998</v>
      </c>
      <c r="S83">
        <v>0</v>
      </c>
      <c r="T83" s="25">
        <f t="shared" ref="T83:U83" si="100">AVERAGE(D80:D83)</f>
        <v>1.3291482021698817</v>
      </c>
      <c r="U83" s="25">
        <f t="shared" si="100"/>
        <v>0.46856351986291228</v>
      </c>
      <c r="V83" s="25">
        <f t="shared" si="81"/>
        <v>-0.28078031055953001</v>
      </c>
      <c r="W83" s="25">
        <f t="shared" si="82"/>
        <v>0.60755118589034851</v>
      </c>
      <c r="X83" s="25">
        <f t="shared" si="83"/>
        <v>0.11083447240089299</v>
      </c>
      <c r="Y83" s="25">
        <f t="shared" si="84"/>
        <v>0.49671671348945523</v>
      </c>
      <c r="Z83" s="25">
        <f t="shared" si="85"/>
        <v>0.14179264453209317</v>
      </c>
      <c r="AA83" s="25">
        <f t="shared" si="86"/>
        <v>0.18278578374730503</v>
      </c>
      <c r="AB83" s="25">
        <f t="shared" si="87"/>
        <v>-4.0993139215211874E-2</v>
      </c>
      <c r="AC83" s="25">
        <f t="shared" si="88"/>
        <v>0.8605846823069695</v>
      </c>
      <c r="AD83" s="25">
        <f t="shared" si="89"/>
        <v>0.49867649172313427</v>
      </c>
      <c r="AE83" s="25">
        <f t="shared" si="90"/>
        <v>0.38175411434219403</v>
      </c>
      <c r="AF83" s="25">
        <f t="shared" si="91"/>
        <v>-1.9845923758357177E-2</v>
      </c>
    </row>
    <row r="84" spans="2:32" x14ac:dyDescent="0.25">
      <c r="B84">
        <f t="shared" si="94"/>
        <v>1992.2999999999997</v>
      </c>
      <c r="C84">
        <v>0</v>
      </c>
      <c r="D84" s="2">
        <v>1.5077665664491899</v>
      </c>
      <c r="E84" s="2">
        <v>0.83293302868813801</v>
      </c>
      <c r="F84" s="2">
        <v>0.36515499759432601</v>
      </c>
      <c r="G84" s="2">
        <v>0.506273503260944</v>
      </c>
      <c r="H84" s="2">
        <v>3.9508769832869396E-3</v>
      </c>
      <c r="I84" s="2">
        <v>0.502322626277657</v>
      </c>
      <c r="J84" s="2">
        <v>-3.8495472167131797E-2</v>
      </c>
      <c r="K84" s="2">
        <v>-2.97328911192658E-2</v>
      </c>
      <c r="L84" s="2">
        <v>-8.76258104786601E-3</v>
      </c>
      <c r="M84" s="2">
        <v>0.67483353776105304</v>
      </c>
      <c r="N84" s="2">
        <v>0.21647208020185801</v>
      </c>
      <c r="O84" s="2">
        <v>0.53966213048860001</v>
      </c>
      <c r="P84" s="2">
        <v>-8.1300672929406001E-2</v>
      </c>
      <c r="R84">
        <f t="shared" si="95"/>
        <v>1992.2999999999997</v>
      </c>
      <c r="S84">
        <v>0</v>
      </c>
      <c r="T84" s="25">
        <f t="shared" ref="T84:U84" si="101">AVERAGE(D81:D84)</f>
        <v>1.5307344918273125</v>
      </c>
      <c r="U84" s="25">
        <f t="shared" si="101"/>
        <v>0.70538951652015447</v>
      </c>
      <c r="V84" s="25">
        <f t="shared" si="81"/>
        <v>-4.0364224064018239E-2</v>
      </c>
      <c r="W84" s="25">
        <f t="shared" si="82"/>
        <v>0.63486316846959223</v>
      </c>
      <c r="X84" s="25">
        <f t="shared" si="83"/>
        <v>0.11155767979513816</v>
      </c>
      <c r="Y84" s="25">
        <f t="shared" si="84"/>
        <v>0.5233054886744537</v>
      </c>
      <c r="Z84" s="25">
        <f t="shared" si="85"/>
        <v>0.1108905721145801</v>
      </c>
      <c r="AA84" s="25">
        <f t="shared" si="86"/>
        <v>0.1483148788553823</v>
      </c>
      <c r="AB84" s="25">
        <f t="shared" si="87"/>
        <v>-3.742430674080223E-2</v>
      </c>
      <c r="AC84" s="25">
        <f t="shared" si="88"/>
        <v>0.82534497530715834</v>
      </c>
      <c r="AD84" s="25">
        <f t="shared" si="89"/>
        <v>0.44418196034090029</v>
      </c>
      <c r="AE84" s="25">
        <f t="shared" si="90"/>
        <v>0.41422875318354752</v>
      </c>
      <c r="AF84" s="25">
        <f t="shared" si="91"/>
        <v>-3.3065738217288053E-2</v>
      </c>
    </row>
    <row r="85" spans="2:32" x14ac:dyDescent="0.25">
      <c r="B85">
        <f t="shared" si="94"/>
        <v>1992.3999999999996</v>
      </c>
      <c r="C85">
        <v>0</v>
      </c>
      <c r="D85" s="2">
        <v>0.376017434744985</v>
      </c>
      <c r="E85" s="2">
        <v>0.31248532483005198</v>
      </c>
      <c r="F85" s="2">
        <v>-0.196978613902003</v>
      </c>
      <c r="G85" s="2">
        <v>0.63359094183202902</v>
      </c>
      <c r="H85" s="2">
        <v>0.13097693993484499</v>
      </c>
      <c r="I85" s="2">
        <v>0.50261400189718297</v>
      </c>
      <c r="J85" s="2">
        <v>-0.124127003099974</v>
      </c>
      <c r="K85" s="2">
        <v>-0.10851145084054201</v>
      </c>
      <c r="L85" s="2">
        <v>-1.56155522594321E-2</v>
      </c>
      <c r="M85" s="2">
        <v>6.3532109914932702E-2</v>
      </c>
      <c r="N85" s="2">
        <v>0.13196098450331101</v>
      </c>
      <c r="O85" s="2">
        <v>-5.552486339091E-2</v>
      </c>
      <c r="P85" s="2">
        <v>-1.2904011197468399E-2</v>
      </c>
      <c r="R85">
        <f t="shared" si="95"/>
        <v>1992.3999999999996</v>
      </c>
      <c r="S85">
        <v>0</v>
      </c>
      <c r="T85" s="25">
        <f t="shared" ref="T85:U85" si="102">AVERAGE(D82:D85)</f>
        <v>1.3549420927270988</v>
      </c>
      <c r="U85" s="25">
        <f t="shared" si="102"/>
        <v>0.77336989315643223</v>
      </c>
      <c r="V85" s="25">
        <f t="shared" si="81"/>
        <v>6.7590371211051256E-2</v>
      </c>
      <c r="W85" s="25">
        <f t="shared" si="82"/>
        <v>0.6475658111810102</v>
      </c>
      <c r="X85" s="25">
        <f t="shared" si="83"/>
        <v>0.12637313626116128</v>
      </c>
      <c r="Y85" s="25">
        <f t="shared" si="84"/>
        <v>0.52119267491984855</v>
      </c>
      <c r="Z85" s="25">
        <f t="shared" si="85"/>
        <v>5.8213710764370305E-2</v>
      </c>
      <c r="AA85" s="25">
        <f t="shared" si="86"/>
        <v>8.9320249903549059E-2</v>
      </c>
      <c r="AB85" s="25">
        <f t="shared" si="87"/>
        <v>-3.110653913917873E-2</v>
      </c>
      <c r="AC85" s="25">
        <f t="shared" si="88"/>
        <v>0.58157219957066641</v>
      </c>
      <c r="AD85" s="25">
        <f t="shared" si="89"/>
        <v>0.35026847286075075</v>
      </c>
      <c r="AE85" s="25">
        <f t="shared" si="90"/>
        <v>0.26235814775919253</v>
      </c>
      <c r="AF85" s="25">
        <f t="shared" si="91"/>
        <v>-3.1054421049276373E-2</v>
      </c>
    </row>
    <row r="86" spans="2:32" x14ac:dyDescent="0.25">
      <c r="B86">
        <f t="shared" si="94"/>
        <v>1993.1</v>
      </c>
      <c r="C86">
        <v>0</v>
      </c>
      <c r="D86" s="2">
        <v>-0.101412307751649</v>
      </c>
      <c r="E86" s="2">
        <v>-0.60284402495219003</v>
      </c>
      <c r="F86" s="2">
        <v>-1.07745320374384</v>
      </c>
      <c r="G86" s="2">
        <v>0.41083603524423301</v>
      </c>
      <c r="H86" s="2">
        <v>-6.5080860064984702E-2</v>
      </c>
      <c r="I86" s="2">
        <v>0.47591689530921799</v>
      </c>
      <c r="J86" s="2">
        <v>6.3773143547421196E-2</v>
      </c>
      <c r="K86" s="2">
        <v>9.9391903555429401E-2</v>
      </c>
      <c r="L86" s="2">
        <v>-3.5618760008008198E-2</v>
      </c>
      <c r="M86" s="2">
        <v>0.50143171720054003</v>
      </c>
      <c r="N86" s="2">
        <v>0.30927770064362797</v>
      </c>
      <c r="O86" s="2">
        <v>0.19945787924362601</v>
      </c>
      <c r="P86" s="2">
        <v>-7.3038626867138797E-3</v>
      </c>
      <c r="R86">
        <f t="shared" si="95"/>
        <v>1993.1</v>
      </c>
      <c r="S86">
        <v>0</v>
      </c>
      <c r="T86" s="25">
        <f t="shared" ref="T86:U86" si="103">AVERAGE(D83:D86)</f>
        <v>0.73306504061338895</v>
      </c>
      <c r="U86" s="25">
        <f t="shared" si="103"/>
        <v>0.31864965180582222</v>
      </c>
      <c r="V86" s="25">
        <f t="shared" si="81"/>
        <v>-0.22720000134001825</v>
      </c>
      <c r="W86" s="25">
        <f t="shared" si="82"/>
        <v>0.52586970203935079</v>
      </c>
      <c r="X86" s="25">
        <f t="shared" si="83"/>
        <v>3.5294801914104862E-2</v>
      </c>
      <c r="Y86" s="25">
        <f t="shared" si="84"/>
        <v>0.49057490012524574</v>
      </c>
      <c r="Z86" s="25">
        <f t="shared" si="85"/>
        <v>1.997995110649085E-2</v>
      </c>
      <c r="AA86" s="25">
        <f t="shared" si="86"/>
        <v>4.653794108763315E-2</v>
      </c>
      <c r="AB86" s="25">
        <f t="shared" si="87"/>
        <v>-2.6557989981142324E-2</v>
      </c>
      <c r="AC86" s="25">
        <f t="shared" si="88"/>
        <v>0.41441538880756645</v>
      </c>
      <c r="AD86" s="25">
        <f t="shared" si="89"/>
        <v>0.21364888767159851</v>
      </c>
      <c r="AE86" s="25">
        <f t="shared" si="90"/>
        <v>0.23832058477756177</v>
      </c>
      <c r="AF86" s="25">
        <f t="shared" si="91"/>
        <v>-3.7554083641594294E-2</v>
      </c>
    </row>
    <row r="87" spans="2:32" x14ac:dyDescent="0.25">
      <c r="B87">
        <f t="shared" si="94"/>
        <v>1993.1999999999998</v>
      </c>
      <c r="C87">
        <v>0</v>
      </c>
      <c r="D87" s="2">
        <v>0.55815083038365199</v>
      </c>
      <c r="E87" s="2">
        <v>-0.10252115646108</v>
      </c>
      <c r="F87" s="2">
        <v>-0.31396165806467402</v>
      </c>
      <c r="G87" s="2">
        <v>0.27360558093196802</v>
      </c>
      <c r="H87" s="2">
        <v>-5.8900968252629797E-2</v>
      </c>
      <c r="I87" s="2">
        <v>0.33250654918459799</v>
      </c>
      <c r="J87" s="2">
        <v>-6.2165079328375103E-2</v>
      </c>
      <c r="K87" s="2">
        <v>-2.9384234045115702E-2</v>
      </c>
      <c r="L87" s="2">
        <v>-3.2780845283259301E-2</v>
      </c>
      <c r="M87" s="2">
        <v>0.66067198684473305</v>
      </c>
      <c r="N87" s="2">
        <v>0.48931557749913202</v>
      </c>
      <c r="O87" s="2">
        <v>0.14276447250204499</v>
      </c>
      <c r="P87" s="2">
        <v>2.85919368435553E-2</v>
      </c>
      <c r="R87">
        <f t="shared" si="95"/>
        <v>1993.1999999999998</v>
      </c>
      <c r="S87">
        <v>0</v>
      </c>
      <c r="T87" s="25">
        <f t="shared" ref="T87:U87" si="104">AVERAGE(D84:D87)</f>
        <v>0.5851306309565445</v>
      </c>
      <c r="U87" s="25">
        <f t="shared" si="104"/>
        <v>0.11001329302623002</v>
      </c>
      <c r="V87" s="25">
        <f t="shared" si="81"/>
        <v>-0.30580961952904773</v>
      </c>
      <c r="W87" s="25">
        <f t="shared" si="82"/>
        <v>0.45607651531729348</v>
      </c>
      <c r="X87" s="25">
        <f t="shared" si="83"/>
        <v>2.7364971501293595E-3</v>
      </c>
      <c r="Y87" s="25">
        <f t="shared" si="84"/>
        <v>0.45334001816716402</v>
      </c>
      <c r="Z87" s="25">
        <f t="shared" si="85"/>
        <v>-4.0253602762014923E-2</v>
      </c>
      <c r="AA87" s="25">
        <f t="shared" si="86"/>
        <v>-1.7059168112373527E-2</v>
      </c>
      <c r="AB87" s="25">
        <f t="shared" si="87"/>
        <v>-2.3194434649641403E-2</v>
      </c>
      <c r="AC87" s="25">
        <f t="shared" si="88"/>
        <v>0.47511733793031469</v>
      </c>
      <c r="AD87" s="25">
        <f t="shared" si="89"/>
        <v>0.28675658571198226</v>
      </c>
      <c r="AE87" s="25">
        <f t="shared" si="90"/>
        <v>0.20658990471084027</v>
      </c>
      <c r="AF87" s="25">
        <f t="shared" si="91"/>
        <v>-1.8229152492508241E-2</v>
      </c>
    </row>
    <row r="88" spans="2:32" x14ac:dyDescent="0.25">
      <c r="B88">
        <f t="shared" si="94"/>
        <v>1993.2999999999997</v>
      </c>
      <c r="C88">
        <v>0</v>
      </c>
      <c r="D88" s="2">
        <v>0.27501115658865899</v>
      </c>
      <c r="E88" s="2">
        <v>-0.161528088972446</v>
      </c>
      <c r="F88" s="2">
        <v>-0.142265658248798</v>
      </c>
      <c r="G88" s="2">
        <v>0.29971229689253998</v>
      </c>
      <c r="H88" s="2">
        <v>1.6835672199345699E-2</v>
      </c>
      <c r="I88" s="2">
        <v>0.28287662469319402</v>
      </c>
      <c r="J88" s="2">
        <v>-0.318974727616188</v>
      </c>
      <c r="K88" s="2">
        <v>-0.31089964657014002</v>
      </c>
      <c r="L88" s="2">
        <v>-8.0750810460482898E-3</v>
      </c>
      <c r="M88" s="2">
        <v>0.43653924556110502</v>
      </c>
      <c r="N88" s="2">
        <v>0.28324253791388998</v>
      </c>
      <c r="O88" s="2">
        <v>0.209871784002409</v>
      </c>
      <c r="P88" s="2">
        <v>-5.6575076355193703E-2</v>
      </c>
      <c r="R88">
        <f t="shared" si="95"/>
        <v>1993.2999999999997</v>
      </c>
      <c r="S88">
        <v>0</v>
      </c>
      <c r="T88" s="25">
        <f t="shared" ref="T88:U88" si="105">AVERAGE(D85:D88)</f>
        <v>0.27694177849141177</v>
      </c>
      <c r="U88" s="25">
        <f t="shared" si="105"/>
        <v>-0.13860198638891602</v>
      </c>
      <c r="V88" s="25">
        <f t="shared" si="81"/>
        <v>-0.43266478348982873</v>
      </c>
      <c r="W88" s="25">
        <f t="shared" si="82"/>
        <v>0.40443621372519245</v>
      </c>
      <c r="X88" s="25">
        <f t="shared" si="83"/>
        <v>5.9576959541440483E-3</v>
      </c>
      <c r="Y88" s="25">
        <f t="shared" si="84"/>
        <v>0.39847851777104826</v>
      </c>
      <c r="Z88" s="25">
        <f t="shared" si="85"/>
        <v>-0.11037341662427898</v>
      </c>
      <c r="AA88" s="25">
        <f t="shared" si="86"/>
        <v>-8.7350856975092081E-2</v>
      </c>
      <c r="AB88" s="25">
        <f t="shared" si="87"/>
        <v>-2.3022559649186973E-2</v>
      </c>
      <c r="AC88" s="25">
        <f t="shared" si="88"/>
        <v>0.41554376488032774</v>
      </c>
      <c r="AD88" s="25">
        <f t="shared" si="89"/>
        <v>0.30344920013999022</v>
      </c>
      <c r="AE88" s="25">
        <f t="shared" si="90"/>
        <v>0.12414231808929249</v>
      </c>
      <c r="AF88" s="25">
        <f t="shared" si="91"/>
        <v>-1.204775334895517E-2</v>
      </c>
    </row>
    <row r="89" spans="2:32" x14ac:dyDescent="0.25">
      <c r="B89">
        <f t="shared" si="94"/>
        <v>1993.3999999999996</v>
      </c>
      <c r="C89">
        <v>0</v>
      </c>
      <c r="D89" s="2">
        <v>0.44960759071054002</v>
      </c>
      <c r="E89" s="2">
        <v>1.8237378582587602E-2</v>
      </c>
      <c r="F89" s="2">
        <v>-0.11387426197193901</v>
      </c>
      <c r="G89" s="2">
        <v>0.29190895654356702</v>
      </c>
      <c r="H89" s="2">
        <v>-6.4404314188929307E-2</v>
      </c>
      <c r="I89" s="2">
        <v>0.35631327073249602</v>
      </c>
      <c r="J89" s="2">
        <v>-0.15979731598903901</v>
      </c>
      <c r="K89" s="2">
        <v>-0.14543774232492501</v>
      </c>
      <c r="L89" s="2">
        <v>-1.4359573664114E-2</v>
      </c>
      <c r="M89" s="2">
        <v>0.43137021212795301</v>
      </c>
      <c r="N89" s="2">
        <v>0.28060645249889099</v>
      </c>
      <c r="O89" s="2">
        <v>0.176864268777426</v>
      </c>
      <c r="P89" s="2">
        <v>-2.6100509148365699E-2</v>
      </c>
      <c r="R89">
        <f t="shared" si="95"/>
        <v>1993.3999999999996</v>
      </c>
      <c r="S89">
        <v>0</v>
      </c>
      <c r="T89" s="25">
        <f t="shared" ref="T89:U89" si="106">AVERAGE(D86:D89)</f>
        <v>0.29533931748280051</v>
      </c>
      <c r="U89" s="25">
        <f t="shared" si="106"/>
        <v>-0.2121639729507821</v>
      </c>
      <c r="V89" s="25">
        <f t="shared" si="81"/>
        <v>-0.41188869550731277</v>
      </c>
      <c r="W89" s="25">
        <f t="shared" si="82"/>
        <v>0.31901571740307699</v>
      </c>
      <c r="X89" s="25">
        <f t="shared" si="83"/>
        <v>-4.2887617576799528E-2</v>
      </c>
      <c r="Y89" s="25">
        <f t="shared" si="84"/>
        <v>0.36190333497987653</v>
      </c>
      <c r="Z89" s="25">
        <f t="shared" si="85"/>
        <v>-0.11929099484654523</v>
      </c>
      <c r="AA89" s="25">
        <f t="shared" si="86"/>
        <v>-9.6582429846187839E-2</v>
      </c>
      <c r="AB89" s="25">
        <f t="shared" si="87"/>
        <v>-2.2708565000357447E-2</v>
      </c>
      <c r="AC89" s="25">
        <f t="shared" si="88"/>
        <v>0.50750329043358278</v>
      </c>
      <c r="AD89" s="25">
        <f t="shared" si="89"/>
        <v>0.34061056713888527</v>
      </c>
      <c r="AE89" s="25">
        <f t="shared" si="90"/>
        <v>0.18223960113137649</v>
      </c>
      <c r="AF89" s="25">
        <f t="shared" si="91"/>
        <v>-1.5346877836679495E-2</v>
      </c>
    </row>
    <row r="90" spans="2:32" x14ac:dyDescent="0.25">
      <c r="B90">
        <f t="shared" si="94"/>
        <v>1994.1</v>
      </c>
      <c r="C90">
        <v>0</v>
      </c>
      <c r="D90" s="2">
        <v>-0.82260413000250598</v>
      </c>
      <c r="E90" s="2">
        <v>-1.1195024519235901</v>
      </c>
      <c r="F90" s="2">
        <v>-1.1795462169711799</v>
      </c>
      <c r="G90" s="2">
        <v>0.234833629548277</v>
      </c>
      <c r="H90" s="2">
        <v>-0.13773104195188501</v>
      </c>
      <c r="I90" s="2">
        <v>0.37256467150016298</v>
      </c>
      <c r="J90" s="2">
        <v>-0.17478986450069001</v>
      </c>
      <c r="K90" s="2">
        <v>-9.9831388265433696E-2</v>
      </c>
      <c r="L90" s="2">
        <v>-7.4958476235256297E-2</v>
      </c>
      <c r="M90" s="2">
        <v>0.29689832192108501</v>
      </c>
      <c r="N90" s="2">
        <v>0.26780173090492998</v>
      </c>
      <c r="O90" s="2">
        <v>3.6637387348950702E-2</v>
      </c>
      <c r="P90" s="2">
        <v>-7.5407963327950699E-3</v>
      </c>
      <c r="R90">
        <f t="shared" si="95"/>
        <v>1994.1</v>
      </c>
      <c r="S90">
        <v>0</v>
      </c>
      <c r="T90" s="25">
        <f t="shared" ref="T90:U90" si="107">AVERAGE(D87:D90)</f>
        <v>0.11504136192008624</v>
      </c>
      <c r="U90" s="25">
        <f t="shared" si="107"/>
        <v>-0.34132857969363212</v>
      </c>
      <c r="V90" s="25">
        <f t="shared" si="81"/>
        <v>-0.43741194881414774</v>
      </c>
      <c r="W90" s="25">
        <f t="shared" si="82"/>
        <v>0.27501511597908801</v>
      </c>
      <c r="X90" s="25">
        <f t="shared" si="83"/>
        <v>-6.1050163048524606E-2</v>
      </c>
      <c r="Y90" s="25">
        <f t="shared" si="84"/>
        <v>0.33606527902761274</v>
      </c>
      <c r="Z90" s="25">
        <f t="shared" si="85"/>
        <v>-0.17893174685857305</v>
      </c>
      <c r="AA90" s="25">
        <f t="shared" si="86"/>
        <v>-0.14638825280140361</v>
      </c>
      <c r="AB90" s="25">
        <f t="shared" si="87"/>
        <v>-3.254349405716947E-2</v>
      </c>
      <c r="AC90" s="25">
        <f t="shared" si="88"/>
        <v>0.45636994161371902</v>
      </c>
      <c r="AD90" s="25">
        <f t="shared" si="89"/>
        <v>0.33024157470421078</v>
      </c>
      <c r="AE90" s="25">
        <f t="shared" si="90"/>
        <v>0.14153447815770767</v>
      </c>
      <c r="AF90" s="25">
        <f t="shared" si="91"/>
        <v>-1.5406111248199794E-2</v>
      </c>
    </row>
    <row r="91" spans="2:32" x14ac:dyDescent="0.25">
      <c r="B91">
        <f t="shared" si="94"/>
        <v>1994.1999999999998</v>
      </c>
      <c r="C91">
        <v>0</v>
      </c>
      <c r="D91" s="2">
        <v>0.77207805017156195</v>
      </c>
      <c r="E91" s="2">
        <v>-0.11245916935464</v>
      </c>
      <c r="F91" s="2">
        <v>-9.1593601357335297E-2</v>
      </c>
      <c r="G91" s="2">
        <v>0.23972711085906701</v>
      </c>
      <c r="H91" s="2">
        <v>-9.6126566305975797E-2</v>
      </c>
      <c r="I91" s="2">
        <v>0.335853677165042</v>
      </c>
      <c r="J91" s="2">
        <v>-0.260592678856372</v>
      </c>
      <c r="K91" s="2">
        <v>-0.18849896987968501</v>
      </c>
      <c r="L91" s="2">
        <v>-7.2093708976686793E-2</v>
      </c>
      <c r="M91" s="2">
        <v>0.88453721952620301</v>
      </c>
      <c r="N91" s="2">
        <v>0.62934491358522504</v>
      </c>
      <c r="O91" s="2">
        <v>0.18749043399531801</v>
      </c>
      <c r="P91" s="2">
        <v>6.7701871945658895E-2</v>
      </c>
      <c r="R91">
        <f t="shared" si="95"/>
        <v>1994.1999999999998</v>
      </c>
      <c r="S91">
        <v>0</v>
      </c>
      <c r="T91" s="25">
        <f t="shared" ref="T91:U91" si="108">AVERAGE(D88:D91)</f>
        <v>0.16852316686706373</v>
      </c>
      <c r="U91" s="25">
        <f t="shared" si="108"/>
        <v>-0.34381308291702212</v>
      </c>
      <c r="V91" s="25">
        <f t="shared" si="81"/>
        <v>-0.38181993463731306</v>
      </c>
      <c r="W91" s="25">
        <f t="shared" si="82"/>
        <v>0.26654549846086273</v>
      </c>
      <c r="X91" s="25">
        <f t="shared" si="83"/>
        <v>-7.0356562561861097E-2</v>
      </c>
      <c r="Y91" s="25">
        <f t="shared" si="84"/>
        <v>0.33690206102272374</v>
      </c>
      <c r="Z91" s="25">
        <f t="shared" si="85"/>
        <v>-0.22853864674057223</v>
      </c>
      <c r="AA91" s="25">
        <f t="shared" si="86"/>
        <v>-0.18616693676004592</v>
      </c>
      <c r="AB91" s="25">
        <f t="shared" si="87"/>
        <v>-4.2371709980526348E-2</v>
      </c>
      <c r="AC91" s="25">
        <f t="shared" si="88"/>
        <v>0.51233624978408654</v>
      </c>
      <c r="AD91" s="25">
        <f t="shared" si="89"/>
        <v>0.36524890872573401</v>
      </c>
      <c r="AE91" s="25">
        <f t="shared" si="90"/>
        <v>0.15271596853102593</v>
      </c>
      <c r="AF91" s="25">
        <f t="shared" si="91"/>
        <v>-5.6286274726738937E-3</v>
      </c>
    </row>
    <row r="92" spans="2:32" x14ac:dyDescent="0.25">
      <c r="B92">
        <f t="shared" si="94"/>
        <v>1994.2999999999997</v>
      </c>
      <c r="C92">
        <v>0</v>
      </c>
      <c r="D92" s="2">
        <v>1.3349971295863701</v>
      </c>
      <c r="E92" s="2">
        <v>0.75656778043974504</v>
      </c>
      <c r="F92" s="2">
        <v>0.68634533602391701</v>
      </c>
      <c r="G92" s="2">
        <v>0.17056254889476299</v>
      </c>
      <c r="H92" s="2">
        <v>-0.112516559103308</v>
      </c>
      <c r="I92" s="2">
        <v>0.28307910799807201</v>
      </c>
      <c r="J92" s="2">
        <v>-0.100340104478935</v>
      </c>
      <c r="K92" s="2">
        <v>-7.9925347178203404E-2</v>
      </c>
      <c r="L92" s="2">
        <v>-2.0414757300732299E-2</v>
      </c>
      <c r="M92" s="2">
        <v>0.57842934914662403</v>
      </c>
      <c r="N92" s="2">
        <v>0.63538886200758904</v>
      </c>
      <c r="O92" s="2">
        <v>-4.7671299053048198E-2</v>
      </c>
      <c r="P92" s="2">
        <v>-9.2882138079169903E-3</v>
      </c>
      <c r="R92">
        <f t="shared" si="95"/>
        <v>1994.2999999999997</v>
      </c>
      <c r="S92">
        <v>0</v>
      </c>
      <c r="T92" s="25">
        <f t="shared" ref="T92:U92" si="109">AVERAGE(D89:D92)</f>
        <v>0.43351966011649151</v>
      </c>
      <c r="U92" s="25">
        <f t="shared" si="109"/>
        <v>-0.11428911556397436</v>
      </c>
      <c r="V92" s="25">
        <f t="shared" si="81"/>
        <v>-0.17466718606913431</v>
      </c>
      <c r="W92" s="25">
        <f t="shared" si="82"/>
        <v>0.2342580614614185</v>
      </c>
      <c r="X92" s="25">
        <f t="shared" si="83"/>
        <v>-0.10269462038752453</v>
      </c>
      <c r="Y92" s="25">
        <f t="shared" si="84"/>
        <v>0.33695268184894323</v>
      </c>
      <c r="Z92" s="25">
        <f t="shared" si="85"/>
        <v>-0.17387999095625903</v>
      </c>
      <c r="AA92" s="25">
        <f t="shared" si="86"/>
        <v>-0.12842336191206177</v>
      </c>
      <c r="AB92" s="25">
        <f t="shared" si="87"/>
        <v>-4.5456629044197346E-2</v>
      </c>
      <c r="AC92" s="25">
        <f t="shared" si="88"/>
        <v>0.54780877568046626</v>
      </c>
      <c r="AD92" s="25">
        <f t="shared" si="89"/>
        <v>0.45328548974915883</v>
      </c>
      <c r="AE92" s="25">
        <f t="shared" si="90"/>
        <v>8.8330197767161625E-2</v>
      </c>
      <c r="AF92" s="25">
        <f t="shared" si="91"/>
        <v>6.1930881641452844E-3</v>
      </c>
    </row>
    <row r="93" spans="2:32" x14ac:dyDescent="0.25">
      <c r="B93">
        <f t="shared" si="94"/>
        <v>1994.3999999999996</v>
      </c>
      <c r="C93">
        <v>0</v>
      </c>
      <c r="D93" s="2">
        <v>1.39987509916276E-2</v>
      </c>
      <c r="E93" s="2">
        <v>-0.51086317945584903</v>
      </c>
      <c r="F93" s="2">
        <v>-0.92481113288314398</v>
      </c>
      <c r="G93" s="2">
        <v>0.31860939333457799</v>
      </c>
      <c r="H93" s="2">
        <v>-0.114023374973983</v>
      </c>
      <c r="I93" s="2">
        <v>0.43263276830856101</v>
      </c>
      <c r="J93" s="2">
        <v>9.5338560092717198E-2</v>
      </c>
      <c r="K93" s="2">
        <v>0.131670615774344</v>
      </c>
      <c r="L93" s="2">
        <v>-3.6332055681627597E-2</v>
      </c>
      <c r="M93" s="2">
        <v>0.52486193044747598</v>
      </c>
      <c r="N93" s="2">
        <v>0.31023373857342901</v>
      </c>
      <c r="O93" s="2">
        <v>0.25862067374957198</v>
      </c>
      <c r="P93" s="2">
        <v>-4.3992481875525E-2</v>
      </c>
      <c r="R93">
        <f t="shared" si="95"/>
        <v>1994.3999999999996</v>
      </c>
      <c r="S93">
        <v>0</v>
      </c>
      <c r="T93" s="25">
        <f t="shared" ref="T93:U93" si="110">AVERAGE(D90:D93)</f>
        <v>0.32461745018676336</v>
      </c>
      <c r="U93" s="25">
        <f t="shared" si="110"/>
        <v>-0.24656425507358351</v>
      </c>
      <c r="V93" s="25">
        <f t="shared" si="81"/>
        <v>-0.37740140379693554</v>
      </c>
      <c r="W93" s="25">
        <f t="shared" si="82"/>
        <v>0.24093317065917125</v>
      </c>
      <c r="X93" s="25">
        <f t="shared" si="83"/>
        <v>-0.11509938558378796</v>
      </c>
      <c r="Y93" s="25">
        <f t="shared" si="84"/>
        <v>0.35603255624295949</v>
      </c>
      <c r="Z93" s="25">
        <f t="shared" si="85"/>
        <v>-0.11009602193581995</v>
      </c>
      <c r="AA93" s="25">
        <f t="shared" si="86"/>
        <v>-5.9146272387244521E-2</v>
      </c>
      <c r="AB93" s="25">
        <f t="shared" si="87"/>
        <v>-5.0949749548575743E-2</v>
      </c>
      <c r="AC93" s="25">
        <f t="shared" si="88"/>
        <v>0.57118170526034695</v>
      </c>
      <c r="AD93" s="25">
        <f t="shared" si="89"/>
        <v>0.46069231126779325</v>
      </c>
      <c r="AE93" s="25">
        <f t="shared" si="90"/>
        <v>0.10876929901019812</v>
      </c>
      <c r="AF93" s="25">
        <f t="shared" si="91"/>
        <v>1.7200949823554593E-3</v>
      </c>
    </row>
    <row r="94" spans="2:32" x14ac:dyDescent="0.25">
      <c r="B94">
        <f t="shared" si="94"/>
        <v>1995.1</v>
      </c>
      <c r="C94">
        <v>0</v>
      </c>
      <c r="D94" s="2">
        <v>0.73428894173029402</v>
      </c>
      <c r="E94" s="2">
        <v>5.1316870078524299E-2</v>
      </c>
      <c r="F94" s="2">
        <v>-0.230223229103071</v>
      </c>
      <c r="G94" s="2">
        <v>0.37190555314722301</v>
      </c>
      <c r="H94" s="2">
        <v>-3.9384621953682399E-2</v>
      </c>
      <c r="I94" s="2">
        <v>0.41129017510090499</v>
      </c>
      <c r="J94" s="2">
        <v>-9.0365453965626799E-2</v>
      </c>
      <c r="K94" s="2">
        <v>-6.1511012606193897E-2</v>
      </c>
      <c r="L94" s="2">
        <v>-2.8854441359432902E-2</v>
      </c>
      <c r="M94" s="2">
        <v>0.68297207165176899</v>
      </c>
      <c r="N94" s="2">
        <v>0.47391654410686002</v>
      </c>
      <c r="O94" s="2">
        <v>0.191133114465808</v>
      </c>
      <c r="P94" s="2">
        <v>1.7922413079101199E-2</v>
      </c>
      <c r="R94">
        <f t="shared" si="95"/>
        <v>1995.1</v>
      </c>
      <c r="S94">
        <v>0</v>
      </c>
      <c r="T94" s="25">
        <f t="shared" ref="T94:U94" si="111">AVERAGE(D91:D94)</f>
        <v>0.71384071811996341</v>
      </c>
      <c r="U94" s="25">
        <f t="shared" si="111"/>
        <v>4.6140575426945094E-2</v>
      </c>
      <c r="V94" s="25">
        <f t="shared" si="81"/>
        <v>-0.14007065682990832</v>
      </c>
      <c r="W94" s="25">
        <f t="shared" si="82"/>
        <v>0.27520115155890779</v>
      </c>
      <c r="X94" s="25">
        <f t="shared" si="83"/>
        <v>-9.0512780584237312E-2</v>
      </c>
      <c r="Y94" s="25">
        <f t="shared" si="84"/>
        <v>0.36571393214314502</v>
      </c>
      <c r="Z94" s="25">
        <f t="shared" si="85"/>
        <v>-8.8989919302054146E-2</v>
      </c>
      <c r="AA94" s="25">
        <f t="shared" si="86"/>
        <v>-4.9566178472434573E-2</v>
      </c>
      <c r="AB94" s="25">
        <f t="shared" si="87"/>
        <v>-3.9423740829619899E-2</v>
      </c>
      <c r="AC94" s="25">
        <f t="shared" si="88"/>
        <v>0.66770014269301803</v>
      </c>
      <c r="AD94" s="25">
        <f t="shared" si="89"/>
        <v>0.51222101456827573</v>
      </c>
      <c r="AE94" s="25">
        <f t="shared" si="90"/>
        <v>0.14739323078941247</v>
      </c>
      <c r="AF94" s="25">
        <f t="shared" si="91"/>
        <v>8.0858973353295262E-3</v>
      </c>
    </row>
    <row r="95" spans="2:32" x14ac:dyDescent="0.25">
      <c r="B95">
        <f t="shared" si="94"/>
        <v>1995.1999999999998</v>
      </c>
      <c r="C95">
        <v>0</v>
      </c>
      <c r="D95" s="2">
        <v>0.53855210517136098</v>
      </c>
      <c r="E95" s="2">
        <v>5.8581046993084397E-2</v>
      </c>
      <c r="F95" s="2">
        <v>-7.6875639271202501E-3</v>
      </c>
      <c r="G95" s="2">
        <v>0.25946189185759</v>
      </c>
      <c r="H95" s="2">
        <v>-3.8547269965292098E-2</v>
      </c>
      <c r="I95" s="2">
        <v>0.29800916182288201</v>
      </c>
      <c r="J95" s="2">
        <v>-0.193193280937385</v>
      </c>
      <c r="K95" s="2">
        <v>-0.17108533799542</v>
      </c>
      <c r="L95" s="2">
        <v>-2.2107942941965501E-2</v>
      </c>
      <c r="M95" s="2">
        <v>0.47997105817827701</v>
      </c>
      <c r="N95" s="2">
        <v>0.44413548851553197</v>
      </c>
      <c r="O95" s="2">
        <v>7.6071492001255504E-3</v>
      </c>
      <c r="P95" s="2">
        <v>2.8228420462619499E-2</v>
      </c>
      <c r="R95">
        <f t="shared" si="95"/>
        <v>1995.1999999999998</v>
      </c>
      <c r="S95">
        <v>0</v>
      </c>
      <c r="T95" s="25">
        <f t="shared" ref="T95:U95" si="112">AVERAGE(D92:D95)</f>
        <v>0.65545923186991317</v>
      </c>
      <c r="U95" s="25">
        <f t="shared" si="112"/>
        <v>8.8900629513876187E-2</v>
      </c>
      <c r="V95" s="25">
        <f t="shared" si="81"/>
        <v>-0.11909414747235456</v>
      </c>
      <c r="W95" s="25">
        <f t="shared" si="82"/>
        <v>0.28013484680853851</v>
      </c>
      <c r="X95" s="25">
        <f t="shared" si="83"/>
        <v>-7.6117956499066386E-2</v>
      </c>
      <c r="Y95" s="25">
        <f t="shared" si="84"/>
        <v>0.356252803307605</v>
      </c>
      <c r="Z95" s="25">
        <f t="shared" si="85"/>
        <v>-7.2140069822307404E-2</v>
      </c>
      <c r="AA95" s="25">
        <f t="shared" si="86"/>
        <v>-4.5212770501368328E-2</v>
      </c>
      <c r="AB95" s="25">
        <f t="shared" si="87"/>
        <v>-2.6927299320939575E-2</v>
      </c>
      <c r="AC95" s="25">
        <f t="shared" si="88"/>
        <v>0.5665586023560365</v>
      </c>
      <c r="AD95" s="25">
        <f t="shared" si="89"/>
        <v>0.4659186583008525</v>
      </c>
      <c r="AE95" s="25">
        <f t="shared" si="90"/>
        <v>0.10242240959061434</v>
      </c>
      <c r="AF95" s="25">
        <f t="shared" si="91"/>
        <v>-1.7824655354303229E-3</v>
      </c>
    </row>
    <row r="96" spans="2:32" x14ac:dyDescent="0.25">
      <c r="B96">
        <f t="shared" si="94"/>
        <v>1995.2999999999997</v>
      </c>
      <c r="C96">
        <v>0</v>
      </c>
      <c r="D96" s="2">
        <v>0.21355799505311099</v>
      </c>
      <c r="E96" s="2">
        <v>-7.6156141118007503E-2</v>
      </c>
      <c r="F96" s="2">
        <v>-0.32396215894845598</v>
      </c>
      <c r="G96" s="2">
        <v>0.33076898788237502</v>
      </c>
      <c r="H96" s="2">
        <v>1.2841813785401701E-2</v>
      </c>
      <c r="I96" s="2">
        <v>0.31792717409697302</v>
      </c>
      <c r="J96" s="2">
        <v>-8.2962970051926196E-2</v>
      </c>
      <c r="K96" s="2">
        <v>-8.1033319325305095E-2</v>
      </c>
      <c r="L96" s="2">
        <v>-1.9296507266211599E-3</v>
      </c>
      <c r="M96" s="2">
        <v>0.28971413617111802</v>
      </c>
      <c r="N96" s="2">
        <v>0.117181875804413</v>
      </c>
      <c r="O96" s="2">
        <v>0.17350713034270401</v>
      </c>
      <c r="P96" s="2">
        <v>-9.7486997599868905E-4</v>
      </c>
      <c r="R96">
        <f t="shared" si="95"/>
        <v>1995.2999999999997</v>
      </c>
      <c r="S96">
        <v>0</v>
      </c>
      <c r="T96" s="25">
        <f t="shared" ref="T96:U96" si="113">AVERAGE(D93:D96)</f>
        <v>0.37509944823659841</v>
      </c>
      <c r="U96" s="25">
        <f t="shared" si="113"/>
        <v>-0.11928035087556195</v>
      </c>
      <c r="V96" s="25">
        <f t="shared" si="81"/>
        <v>-0.37167102121544782</v>
      </c>
      <c r="W96" s="25">
        <f t="shared" si="82"/>
        <v>0.32018645655544148</v>
      </c>
      <c r="X96" s="25">
        <f t="shared" si="83"/>
        <v>-4.4778363276888951E-2</v>
      </c>
      <c r="Y96" s="25">
        <f t="shared" si="84"/>
        <v>0.3649648198323302</v>
      </c>
      <c r="Z96" s="25">
        <f t="shared" si="85"/>
        <v>-6.7795786215555195E-2</v>
      </c>
      <c r="AA96" s="25">
        <f t="shared" si="86"/>
        <v>-4.5489763538143754E-2</v>
      </c>
      <c r="AB96" s="25">
        <f t="shared" si="87"/>
        <v>-2.2306022677411788E-2</v>
      </c>
      <c r="AC96" s="25">
        <f t="shared" si="88"/>
        <v>0.49437979911215996</v>
      </c>
      <c r="AD96" s="25">
        <f t="shared" si="89"/>
        <v>0.33636691175005851</v>
      </c>
      <c r="AE96" s="25">
        <f t="shared" si="90"/>
        <v>0.1577170169395524</v>
      </c>
      <c r="AF96" s="25">
        <f t="shared" si="91"/>
        <v>2.9587042254925237E-4</v>
      </c>
    </row>
    <row r="97" spans="2:32" x14ac:dyDescent="0.25">
      <c r="B97">
        <f t="shared" si="94"/>
        <v>1995.3999999999996</v>
      </c>
      <c r="C97">
        <v>0</v>
      </c>
      <c r="D97" s="2">
        <v>-0.60591116420973601</v>
      </c>
      <c r="E97" s="2">
        <v>-0.61742446983399801</v>
      </c>
      <c r="F97" s="2">
        <v>-0.96145018808190796</v>
      </c>
      <c r="G97" s="2">
        <v>0.35938129253158302</v>
      </c>
      <c r="H97" s="2">
        <v>1.9307368655356202E-2</v>
      </c>
      <c r="I97" s="2">
        <v>0.34007392387622698</v>
      </c>
      <c r="J97" s="2">
        <v>-1.53555742836738E-2</v>
      </c>
      <c r="K97" s="2">
        <v>-1.1926397963482299E-2</v>
      </c>
      <c r="L97" s="2">
        <v>-3.42917632019151E-3</v>
      </c>
      <c r="M97" s="2">
        <v>1.15133056242621E-2</v>
      </c>
      <c r="N97" s="2">
        <v>0.30753994179537902</v>
      </c>
      <c r="O97" s="2">
        <v>-0.23242971597352</v>
      </c>
      <c r="P97" s="2">
        <v>-6.3596920197596704E-2</v>
      </c>
      <c r="R97">
        <f t="shared" si="95"/>
        <v>1995.3999999999996</v>
      </c>
      <c r="S97">
        <v>0</v>
      </c>
      <c r="T97" s="25">
        <f t="shared" ref="T97:U97" si="114">AVERAGE(D94:D97)</f>
        <v>0.22012196943625753</v>
      </c>
      <c r="U97" s="25">
        <f t="shared" si="114"/>
        <v>-0.14592067347009921</v>
      </c>
      <c r="V97" s="25">
        <f t="shared" si="81"/>
        <v>-0.38083078501513878</v>
      </c>
      <c r="W97" s="25">
        <f t="shared" si="82"/>
        <v>0.33037943135469272</v>
      </c>
      <c r="X97" s="25">
        <f t="shared" si="83"/>
        <v>-1.1445677369554149E-2</v>
      </c>
      <c r="Y97" s="25">
        <f t="shared" si="84"/>
        <v>0.34182510872424676</v>
      </c>
      <c r="Z97" s="25">
        <f t="shared" si="85"/>
        <v>-9.5469319809652953E-2</v>
      </c>
      <c r="AA97" s="25">
        <f t="shared" si="86"/>
        <v>-8.1389016972600314E-2</v>
      </c>
      <c r="AB97" s="25">
        <f t="shared" si="87"/>
        <v>-1.4080302837052769E-2</v>
      </c>
      <c r="AC97" s="25">
        <f t="shared" si="88"/>
        <v>0.36604264290635652</v>
      </c>
      <c r="AD97" s="25">
        <f t="shared" si="89"/>
        <v>0.335693462555546</v>
      </c>
      <c r="AE97" s="25">
        <f t="shared" si="90"/>
        <v>3.4954419508779401E-2</v>
      </c>
      <c r="AF97" s="25">
        <f t="shared" si="91"/>
        <v>-4.6052391579686734E-3</v>
      </c>
    </row>
    <row r="98" spans="2:32" x14ac:dyDescent="0.25">
      <c r="B98">
        <f t="shared" si="94"/>
        <v>1996.1</v>
      </c>
      <c r="C98">
        <v>0</v>
      </c>
      <c r="D98" s="2">
        <v>0.15220248803974701</v>
      </c>
      <c r="E98" s="2">
        <v>0.186330673917601</v>
      </c>
      <c r="F98" s="2">
        <v>0.19799688103878099</v>
      </c>
      <c r="G98" s="2">
        <v>0.349710533467262</v>
      </c>
      <c r="H98" s="2">
        <v>1.4760346164778599E-2</v>
      </c>
      <c r="I98" s="2">
        <v>0.33495018730248399</v>
      </c>
      <c r="J98" s="2">
        <v>-0.36137674058844199</v>
      </c>
      <c r="K98" s="2">
        <v>-0.34397809877393298</v>
      </c>
      <c r="L98" s="2">
        <v>-1.73986418145093E-2</v>
      </c>
      <c r="M98" s="2">
        <v>-3.4128185877853399E-2</v>
      </c>
      <c r="N98" s="2">
        <v>-6.6029865677642199E-2</v>
      </c>
      <c r="O98" s="2">
        <v>2.3039584358156999E-2</v>
      </c>
      <c r="P98" s="2">
        <v>8.8620954416317108E-3</v>
      </c>
      <c r="R98">
        <f t="shared" si="95"/>
        <v>1996.1</v>
      </c>
      <c r="S98">
        <v>0</v>
      </c>
      <c r="T98" s="25">
        <f t="shared" ref="T98:U98" si="115">AVERAGE(D95:D98)</f>
        <v>7.460035601362075E-2</v>
      </c>
      <c r="U98" s="25">
        <f t="shared" si="115"/>
        <v>-0.11216722251033003</v>
      </c>
      <c r="V98" s="25">
        <f t="shared" si="81"/>
        <v>-0.27377575747967586</v>
      </c>
      <c r="W98" s="25">
        <f t="shared" si="82"/>
        <v>0.32483067643470254</v>
      </c>
      <c r="X98" s="25">
        <f t="shared" si="83"/>
        <v>2.0905646600611013E-3</v>
      </c>
      <c r="Y98" s="25">
        <f t="shared" si="84"/>
        <v>0.32274011177464151</v>
      </c>
      <c r="Z98" s="25">
        <f t="shared" si="85"/>
        <v>-0.16322214146535674</v>
      </c>
      <c r="AA98" s="25">
        <f t="shared" si="86"/>
        <v>-0.15200578851453511</v>
      </c>
      <c r="AB98" s="25">
        <f t="shared" si="87"/>
        <v>-1.1216352950821868E-2</v>
      </c>
      <c r="AC98" s="25">
        <f t="shared" si="88"/>
        <v>0.18676757852395093</v>
      </c>
      <c r="AD98" s="25">
        <f t="shared" si="89"/>
        <v>0.20070686010942043</v>
      </c>
      <c r="AE98" s="25">
        <f t="shared" si="90"/>
        <v>-7.0689630181333552E-3</v>
      </c>
      <c r="AF98" s="25">
        <f t="shared" si="91"/>
        <v>-6.8703185673360447E-3</v>
      </c>
    </row>
    <row r="99" spans="2:32" x14ac:dyDescent="0.25">
      <c r="B99">
        <f t="shared" si="94"/>
        <v>1996.1999999999998</v>
      </c>
      <c r="C99">
        <v>0</v>
      </c>
      <c r="D99" s="2">
        <v>1.2643627860514599</v>
      </c>
      <c r="E99" s="2">
        <v>0.28951007541595802</v>
      </c>
      <c r="F99" s="2">
        <v>0.49145069986705903</v>
      </c>
      <c r="G99" s="2">
        <v>0.25758037467310702</v>
      </c>
      <c r="H99" s="2">
        <v>5.8360145606397504E-3</v>
      </c>
      <c r="I99" s="2">
        <v>0.25174436011246798</v>
      </c>
      <c r="J99" s="2">
        <v>-0.45952099912420902</v>
      </c>
      <c r="K99" s="2">
        <v>-0.44277303706597898</v>
      </c>
      <c r="L99" s="2">
        <v>-1.6747962058229399E-2</v>
      </c>
      <c r="M99" s="2">
        <v>0.97485271063550605</v>
      </c>
      <c r="N99" s="2">
        <v>0.64696422903284301</v>
      </c>
      <c r="O99" s="2">
        <v>0.32429430879975402</v>
      </c>
      <c r="P99" s="2">
        <v>3.59417280290859E-3</v>
      </c>
      <c r="R99">
        <f t="shared" si="95"/>
        <v>1996.1999999999998</v>
      </c>
      <c r="S99">
        <v>0</v>
      </c>
      <c r="T99" s="25">
        <f t="shared" ref="T99:U99" si="116">AVERAGE(D96:D99)</f>
        <v>0.25605302623364545</v>
      </c>
      <c r="U99" s="25">
        <f t="shared" si="116"/>
        <v>-5.4434965404611638E-2</v>
      </c>
      <c r="V99" s="25">
        <f t="shared" si="81"/>
        <v>-0.14899119153113102</v>
      </c>
      <c r="W99" s="25">
        <f t="shared" si="82"/>
        <v>0.32436029713858183</v>
      </c>
      <c r="X99" s="25">
        <f t="shared" si="83"/>
        <v>1.3186385791544063E-2</v>
      </c>
      <c r="Y99" s="25">
        <f t="shared" si="84"/>
        <v>0.31117391134703803</v>
      </c>
      <c r="Z99" s="25">
        <f t="shared" si="85"/>
        <v>-0.22980407101206274</v>
      </c>
      <c r="AA99" s="25">
        <f t="shared" si="86"/>
        <v>-0.21992771328217484</v>
      </c>
      <c r="AB99" s="25">
        <f t="shared" si="87"/>
        <v>-9.8763577298878417E-3</v>
      </c>
      <c r="AC99" s="25">
        <f t="shared" si="88"/>
        <v>0.31048799163825819</v>
      </c>
      <c r="AD99" s="25">
        <f t="shared" si="89"/>
        <v>0.25141404523874822</v>
      </c>
      <c r="AE99" s="25">
        <f t="shared" si="90"/>
        <v>7.210282688177376E-2</v>
      </c>
      <c r="AF99" s="25">
        <f t="shared" si="91"/>
        <v>-1.3028880482263774E-2</v>
      </c>
    </row>
    <row r="100" spans="2:32" x14ac:dyDescent="0.25">
      <c r="B100">
        <f t="shared" si="94"/>
        <v>1996.2999999999997</v>
      </c>
      <c r="C100">
        <v>0</v>
      </c>
      <c r="D100" s="2">
        <v>-0.22268396218082401</v>
      </c>
      <c r="E100" s="2">
        <v>-0.42439465852858699</v>
      </c>
      <c r="F100" s="2">
        <v>-0.38899240430036602</v>
      </c>
      <c r="G100" s="2">
        <v>0.209584005647282</v>
      </c>
      <c r="H100" s="2">
        <v>6.9359851248930297E-4</v>
      </c>
      <c r="I100" s="2">
        <v>0.20889040713479201</v>
      </c>
      <c r="J100" s="2">
        <v>-0.24498625987550299</v>
      </c>
      <c r="K100" s="2">
        <v>-0.240267509169723</v>
      </c>
      <c r="L100" s="2">
        <v>-4.7187507057797201E-3</v>
      </c>
      <c r="M100" s="2">
        <v>0.20171069634776301</v>
      </c>
      <c r="N100" s="2">
        <v>0.44243779069111999</v>
      </c>
      <c r="O100" s="2">
        <v>-0.25237211741704602</v>
      </c>
      <c r="P100" s="2">
        <v>1.16450230736893E-2</v>
      </c>
      <c r="R100">
        <f t="shared" si="95"/>
        <v>1996.2999999999997</v>
      </c>
      <c r="S100">
        <v>0</v>
      </c>
      <c r="T100" s="25">
        <f t="shared" ref="T100:U100" si="117">AVERAGE(D97:D100)</f>
        <v>0.14699253692516173</v>
      </c>
      <c r="U100" s="25">
        <f t="shared" si="117"/>
        <v>-0.14149459475725651</v>
      </c>
      <c r="V100" s="25">
        <f t="shared" si="81"/>
        <v>-0.16524875286910851</v>
      </c>
      <c r="W100" s="25">
        <f t="shared" si="82"/>
        <v>0.29406405157980853</v>
      </c>
      <c r="X100" s="25">
        <f t="shared" si="83"/>
        <v>1.0149331973315964E-2</v>
      </c>
      <c r="Y100" s="25">
        <f t="shared" si="84"/>
        <v>0.28391471960649273</v>
      </c>
      <c r="Z100" s="25">
        <f t="shared" si="85"/>
        <v>-0.27030989346795697</v>
      </c>
      <c r="AA100" s="25">
        <f t="shared" si="86"/>
        <v>-0.25973626074327932</v>
      </c>
      <c r="AB100" s="25">
        <f t="shared" si="87"/>
        <v>-1.0573632724677482E-2</v>
      </c>
      <c r="AC100" s="25">
        <f t="shared" si="88"/>
        <v>0.28848713168241946</v>
      </c>
      <c r="AD100" s="25">
        <f t="shared" si="89"/>
        <v>0.332728023960425</v>
      </c>
      <c r="AE100" s="25">
        <f t="shared" si="90"/>
        <v>-3.4366985058163747E-2</v>
      </c>
      <c r="AF100" s="25">
        <f t="shared" si="91"/>
        <v>-9.8739072198417762E-3</v>
      </c>
    </row>
    <row r="101" spans="2:32" x14ac:dyDescent="0.25">
      <c r="B101">
        <f t="shared" si="94"/>
        <v>1996.3999999999996</v>
      </c>
      <c r="C101">
        <v>0</v>
      </c>
      <c r="D101" s="2">
        <v>0.58972200491497395</v>
      </c>
      <c r="E101" s="2">
        <v>-8.3996298502812497E-2</v>
      </c>
      <c r="F101" s="2">
        <v>-0.191746736202384</v>
      </c>
      <c r="G101" s="2">
        <v>0.231182824094533</v>
      </c>
      <c r="H101" s="2">
        <v>-5.5563214527056502E-3</v>
      </c>
      <c r="I101" s="2">
        <v>0.23673914554723799</v>
      </c>
      <c r="J101" s="2">
        <v>-0.123432386394961</v>
      </c>
      <c r="K101" s="2">
        <v>-0.115054986951758</v>
      </c>
      <c r="L101" s="2">
        <v>-8.3773994432026593E-3</v>
      </c>
      <c r="M101" s="2">
        <v>0.67371830341778605</v>
      </c>
      <c r="N101" s="2">
        <v>0.73259418988009395</v>
      </c>
      <c r="O101" s="2">
        <v>-2.6698189287508702E-2</v>
      </c>
      <c r="P101" s="2">
        <v>-3.2177697174799E-2</v>
      </c>
      <c r="R101">
        <f t="shared" si="95"/>
        <v>1996.3999999999996</v>
      </c>
      <c r="S101">
        <v>0</v>
      </c>
      <c r="T101" s="25">
        <f t="shared" ref="T101:U101" si="118">AVERAGE(D98:D101)</f>
        <v>0.44590082920633922</v>
      </c>
      <c r="U101" s="25">
        <f t="shared" si="118"/>
        <v>-8.1375519244601159E-3</v>
      </c>
      <c r="V101" s="25">
        <f t="shared" si="81"/>
        <v>2.7177110100772499E-2</v>
      </c>
      <c r="W101" s="25">
        <f t="shared" si="82"/>
        <v>0.26201443447054601</v>
      </c>
      <c r="X101" s="25">
        <f t="shared" si="83"/>
        <v>3.9334094463005015E-3</v>
      </c>
      <c r="Y101" s="25">
        <f t="shared" si="84"/>
        <v>0.25808102502424551</v>
      </c>
      <c r="Z101" s="25">
        <f t="shared" si="85"/>
        <v>-0.29732909649577871</v>
      </c>
      <c r="AA101" s="25">
        <f t="shared" si="86"/>
        <v>-0.28551840799034828</v>
      </c>
      <c r="AB101" s="25">
        <f t="shared" si="87"/>
        <v>-1.181068850543027E-2</v>
      </c>
      <c r="AC101" s="25">
        <f t="shared" si="88"/>
        <v>0.45403838113080042</v>
      </c>
      <c r="AD101" s="25">
        <f t="shared" si="89"/>
        <v>0.4389915859816037</v>
      </c>
      <c r="AE101" s="25">
        <f t="shared" si="90"/>
        <v>1.7065896613339078E-2</v>
      </c>
      <c r="AF101" s="25">
        <f t="shared" si="91"/>
        <v>-2.0191014641423501E-3</v>
      </c>
    </row>
    <row r="102" spans="2:32" x14ac:dyDescent="0.25">
      <c r="B102">
        <f t="shared" si="94"/>
        <v>1997.1</v>
      </c>
      <c r="C102">
        <v>0</v>
      </c>
      <c r="D102" s="2">
        <v>-1.93313156424809E-2</v>
      </c>
      <c r="E102" s="2">
        <v>-0.70259012275533395</v>
      </c>
      <c r="F102" s="2">
        <v>-0.49780405970205099</v>
      </c>
      <c r="G102" s="2">
        <v>0.209843213605649</v>
      </c>
      <c r="H102" s="2">
        <v>-1.98233485866844E-2</v>
      </c>
      <c r="I102" s="2">
        <v>0.229666562192334</v>
      </c>
      <c r="J102" s="2">
        <v>-0.41462927665893201</v>
      </c>
      <c r="K102" s="2">
        <v>-0.38313387110445002</v>
      </c>
      <c r="L102" s="2">
        <v>-3.1495405554481701E-2</v>
      </c>
      <c r="M102" s="2">
        <v>0.68325880711285303</v>
      </c>
      <c r="N102" s="2">
        <v>0.47587485193851398</v>
      </c>
      <c r="O102" s="2">
        <v>0.21645452750369301</v>
      </c>
      <c r="P102" s="2">
        <v>-9.0705723293542095E-3</v>
      </c>
      <c r="R102">
        <f t="shared" si="95"/>
        <v>1997.1</v>
      </c>
      <c r="S102">
        <v>0</v>
      </c>
      <c r="T102" s="25">
        <f t="shared" ref="T102:U102" si="119">AVERAGE(D99:D102)</f>
        <v>0.40301737828578221</v>
      </c>
      <c r="U102" s="25">
        <f t="shared" si="119"/>
        <v>-0.23036775109269386</v>
      </c>
      <c r="V102" s="25">
        <f t="shared" si="81"/>
        <v>-0.14677312508443549</v>
      </c>
      <c r="W102" s="25">
        <f t="shared" si="82"/>
        <v>0.22704760450514272</v>
      </c>
      <c r="X102" s="25">
        <f t="shared" si="83"/>
        <v>-4.7125142415652497E-3</v>
      </c>
      <c r="Y102" s="25">
        <f t="shared" si="84"/>
        <v>0.23176011874670799</v>
      </c>
      <c r="Z102" s="25">
        <f t="shared" si="85"/>
        <v>-0.31064223051340123</v>
      </c>
      <c r="AA102" s="25">
        <f t="shared" si="86"/>
        <v>-0.29530735107297751</v>
      </c>
      <c r="AB102" s="25">
        <f t="shared" si="87"/>
        <v>-1.5334879440423371E-2</v>
      </c>
      <c r="AC102" s="25">
        <f t="shared" si="88"/>
        <v>0.63338512937847702</v>
      </c>
      <c r="AD102" s="25">
        <f t="shared" si="89"/>
        <v>0.57446776538564281</v>
      </c>
      <c r="AE102" s="25">
        <f t="shared" si="90"/>
        <v>6.5419632399723079E-2</v>
      </c>
      <c r="AF102" s="25">
        <f t="shared" si="91"/>
        <v>-6.5022684068888302E-3</v>
      </c>
    </row>
    <row r="103" spans="2:32" x14ac:dyDescent="0.25">
      <c r="B103">
        <f t="shared" si="94"/>
        <v>1997.1999999999998</v>
      </c>
      <c r="C103">
        <v>0</v>
      </c>
      <c r="D103" s="2">
        <v>0.57079256401482503</v>
      </c>
      <c r="E103" s="2">
        <v>0.46182288659395199</v>
      </c>
      <c r="F103" s="2">
        <v>0.56541752601090001</v>
      </c>
      <c r="G103" s="2">
        <v>0.20630669546407801</v>
      </c>
      <c r="H103" s="2">
        <v>-7.4328534444432302E-3</v>
      </c>
      <c r="I103" s="2">
        <v>0.21373954890852101</v>
      </c>
      <c r="J103" s="2">
        <v>-0.309901334881026</v>
      </c>
      <c r="K103" s="2">
        <v>-0.28011904563555101</v>
      </c>
      <c r="L103" s="2">
        <v>-2.9782289245474099E-2</v>
      </c>
      <c r="M103" s="2">
        <v>0.108969677420873</v>
      </c>
      <c r="N103" s="2">
        <v>0.24788850367287801</v>
      </c>
      <c r="O103" s="2">
        <v>-0.167188692263813</v>
      </c>
      <c r="P103" s="2">
        <v>2.8269866011808299E-2</v>
      </c>
      <c r="R103">
        <f t="shared" si="95"/>
        <v>1997.1999999999998</v>
      </c>
      <c r="S103">
        <v>0</v>
      </c>
      <c r="T103" s="25">
        <f t="shared" ref="T103:U103" si="120">AVERAGE(D100:D103)</f>
        <v>0.22962482277662352</v>
      </c>
      <c r="U103" s="25">
        <f t="shared" si="120"/>
        <v>-0.18728954829819539</v>
      </c>
      <c r="V103" s="25">
        <f t="shared" si="81"/>
        <v>-0.12828141854847525</v>
      </c>
      <c r="W103" s="25">
        <f t="shared" si="82"/>
        <v>0.21422918470288549</v>
      </c>
      <c r="X103" s="25">
        <f t="shared" si="83"/>
        <v>-8.0297312428359944E-3</v>
      </c>
      <c r="Y103" s="25">
        <f t="shared" si="84"/>
        <v>0.22225891594572122</v>
      </c>
      <c r="Z103" s="25">
        <f t="shared" si="85"/>
        <v>-0.27323731445260552</v>
      </c>
      <c r="AA103" s="25">
        <f t="shared" si="86"/>
        <v>-0.25464385321537053</v>
      </c>
      <c r="AB103" s="25">
        <f t="shared" si="87"/>
        <v>-1.8593461237234547E-2</v>
      </c>
      <c r="AC103" s="25">
        <f t="shared" si="88"/>
        <v>0.41691437107481882</v>
      </c>
      <c r="AD103" s="25">
        <f t="shared" si="89"/>
        <v>0.47469883404565144</v>
      </c>
      <c r="AE103" s="25">
        <f t="shared" si="90"/>
        <v>-5.7451117866168681E-2</v>
      </c>
      <c r="AF103" s="25">
        <f t="shared" si="91"/>
        <v>-3.3334510466390219E-4</v>
      </c>
    </row>
    <row r="104" spans="2:32" x14ac:dyDescent="0.25">
      <c r="B104">
        <f t="shared" si="94"/>
        <v>1997.2999999999997</v>
      </c>
      <c r="C104">
        <v>0</v>
      </c>
      <c r="D104" s="2">
        <v>0.101707853977115</v>
      </c>
      <c r="E104" s="2">
        <v>-0.145622220721873</v>
      </c>
      <c r="F104" s="2">
        <v>-9.8848800150861102E-2</v>
      </c>
      <c r="G104" s="2">
        <v>0.12457635303551801</v>
      </c>
      <c r="H104" s="2">
        <v>-1.29239324809433E-2</v>
      </c>
      <c r="I104" s="2">
        <v>0.13750028551646201</v>
      </c>
      <c r="J104" s="2">
        <v>-0.171349773606531</v>
      </c>
      <c r="K104" s="2">
        <v>-0.16326895094375701</v>
      </c>
      <c r="L104" s="2">
        <v>-8.0808226627741894E-3</v>
      </c>
      <c r="M104" s="2">
        <v>0.24733007469898899</v>
      </c>
      <c r="N104" s="2">
        <v>0.27896415292417998</v>
      </c>
      <c r="O104" s="2">
        <v>-2.2227355718375801E-2</v>
      </c>
      <c r="P104" s="2">
        <v>-9.4067225068150701E-3</v>
      </c>
      <c r="R104">
        <f t="shared" si="95"/>
        <v>1997.2999999999997</v>
      </c>
      <c r="S104">
        <v>0</v>
      </c>
      <c r="T104" s="25">
        <f t="shared" ref="T104:U104" si="121">AVERAGE(D101:D104)</f>
        <v>0.31072277681610827</v>
      </c>
      <c r="U104" s="25">
        <f t="shared" si="121"/>
        <v>-0.11759643884651688</v>
      </c>
      <c r="V104" s="25">
        <f t="shared" si="81"/>
        <v>-5.5745517511099033E-2</v>
      </c>
      <c r="W104" s="25">
        <f t="shared" si="82"/>
        <v>0.19297727154994448</v>
      </c>
      <c r="X104" s="25">
        <f t="shared" si="83"/>
        <v>-1.1434113991194145E-2</v>
      </c>
      <c r="Y104" s="25">
        <f t="shared" si="84"/>
        <v>0.20441138554113875</v>
      </c>
      <c r="Z104" s="25">
        <f t="shared" si="85"/>
        <v>-0.25482819288536251</v>
      </c>
      <c r="AA104" s="25">
        <f t="shared" si="86"/>
        <v>-0.23539421365887903</v>
      </c>
      <c r="AB104" s="25">
        <f t="shared" si="87"/>
        <v>-1.9433979226483163E-2</v>
      </c>
      <c r="AC104" s="25">
        <f t="shared" si="88"/>
        <v>0.42831921566262526</v>
      </c>
      <c r="AD104" s="25">
        <f t="shared" si="89"/>
        <v>0.43383042460391646</v>
      </c>
      <c r="AE104" s="25">
        <f t="shared" si="90"/>
        <v>8.5072558498879361E-5</v>
      </c>
      <c r="AF104" s="25">
        <f t="shared" si="91"/>
        <v>-5.5962814997899957E-3</v>
      </c>
    </row>
    <row r="105" spans="2:32" x14ac:dyDescent="0.25">
      <c r="B105">
        <f t="shared" si="94"/>
        <v>1997.3999999999996</v>
      </c>
      <c r="C105">
        <v>0</v>
      </c>
      <c r="D105" s="2">
        <v>0.28253315407274299</v>
      </c>
      <c r="E105" s="2">
        <v>-0.119446836534346</v>
      </c>
      <c r="F105" s="2">
        <v>-9.8740548620684696E-2</v>
      </c>
      <c r="G105" s="2">
        <v>0.169475683145591</v>
      </c>
      <c r="H105" s="2">
        <v>-4.1242402735195199E-3</v>
      </c>
      <c r="I105" s="2">
        <v>0.17359992341911001</v>
      </c>
      <c r="J105" s="2">
        <v>-0.190181971059253</v>
      </c>
      <c r="K105" s="2">
        <v>-0.175764507742178</v>
      </c>
      <c r="L105" s="2">
        <v>-1.44174633170747E-2</v>
      </c>
      <c r="M105" s="2">
        <v>0.40197999060709</v>
      </c>
      <c r="N105" s="2">
        <v>0.28438937119310498</v>
      </c>
      <c r="O105" s="2">
        <v>0.15809038514443199</v>
      </c>
      <c r="P105" s="2">
        <v>-4.0499765730448202E-2</v>
      </c>
      <c r="R105">
        <f t="shared" si="95"/>
        <v>1997.3999999999996</v>
      </c>
      <c r="S105">
        <v>0</v>
      </c>
      <c r="T105" s="25">
        <f t="shared" ref="T105:U105" si="122">AVERAGE(D102:D105)</f>
        <v>0.23392556410555054</v>
      </c>
      <c r="U105" s="25">
        <f t="shared" si="122"/>
        <v>-0.12645907335440024</v>
      </c>
      <c r="V105" s="25">
        <f t="shared" si="81"/>
        <v>-3.2493970615674196E-2</v>
      </c>
      <c r="W105" s="25">
        <f t="shared" si="82"/>
        <v>0.17755048631270903</v>
      </c>
      <c r="X105" s="25">
        <f t="shared" si="83"/>
        <v>-1.1076093696397612E-2</v>
      </c>
      <c r="Y105" s="25">
        <f t="shared" si="84"/>
        <v>0.18862658000910676</v>
      </c>
      <c r="Z105" s="25">
        <f t="shared" si="85"/>
        <v>-0.27151558905143552</v>
      </c>
      <c r="AA105" s="25">
        <f t="shared" si="86"/>
        <v>-0.25057159385648398</v>
      </c>
      <c r="AB105" s="25">
        <f t="shared" si="87"/>
        <v>-2.0943995194951173E-2</v>
      </c>
      <c r="AC105" s="25">
        <f t="shared" si="88"/>
        <v>0.36038463745995125</v>
      </c>
      <c r="AD105" s="25">
        <f t="shared" si="89"/>
        <v>0.32177921993216924</v>
      </c>
      <c r="AE105" s="25">
        <f t="shared" si="90"/>
        <v>4.628221616648405E-2</v>
      </c>
      <c r="AF105" s="25">
        <f t="shared" si="91"/>
        <v>-7.6767986387022962E-3</v>
      </c>
    </row>
    <row r="106" spans="2:32" x14ac:dyDescent="0.25">
      <c r="B106">
        <f t="shared" si="94"/>
        <v>1998.1</v>
      </c>
      <c r="C106">
        <v>0</v>
      </c>
      <c r="D106" s="2">
        <v>-0.328873826430647</v>
      </c>
      <c r="E106" s="2">
        <v>-0.76953613385935804</v>
      </c>
      <c r="F106" s="2">
        <v>-0.73994261896743996</v>
      </c>
      <c r="G106" s="2">
        <v>0.17735492322622801</v>
      </c>
      <c r="H106" s="2">
        <v>1.07679520546049E-2</v>
      </c>
      <c r="I106" s="2">
        <v>0.16658697117162299</v>
      </c>
      <c r="J106" s="2">
        <v>-0.20694843811814601</v>
      </c>
      <c r="K106" s="2">
        <v>-0.16954484456737301</v>
      </c>
      <c r="L106" s="2">
        <v>-3.7403593550773301E-2</v>
      </c>
      <c r="M106" s="2">
        <v>0.44066230742871099</v>
      </c>
      <c r="N106" s="2">
        <v>0.47208712860022101</v>
      </c>
      <c r="O106" s="2">
        <v>-9.2201453745033492E-3</v>
      </c>
      <c r="P106" s="2">
        <v>-2.2204675797006301E-2</v>
      </c>
      <c r="R106">
        <f t="shared" si="95"/>
        <v>1998.1</v>
      </c>
      <c r="S106">
        <v>0</v>
      </c>
      <c r="T106" s="25">
        <f t="shared" ref="T106:U106" si="123">AVERAGE(D103:D106)</f>
        <v>0.156539936408509</v>
      </c>
      <c r="U106" s="25">
        <f t="shared" si="123"/>
        <v>-0.14319557613040629</v>
      </c>
      <c r="V106" s="25">
        <f t="shared" si="81"/>
        <v>-9.3028610432021444E-2</v>
      </c>
      <c r="W106" s="25">
        <f t="shared" si="82"/>
        <v>0.16942841371785378</v>
      </c>
      <c r="X106" s="25">
        <f t="shared" si="83"/>
        <v>-3.4282685360752878E-3</v>
      </c>
      <c r="Y106" s="25">
        <f t="shared" si="84"/>
        <v>0.17285668225392903</v>
      </c>
      <c r="Z106" s="25">
        <f t="shared" si="85"/>
        <v>-0.21959537941623899</v>
      </c>
      <c r="AA106" s="25">
        <f t="shared" si="86"/>
        <v>-0.19717433722221478</v>
      </c>
      <c r="AB106" s="25">
        <f t="shared" si="87"/>
        <v>-2.242104219402407E-2</v>
      </c>
      <c r="AC106" s="25">
        <f t="shared" si="88"/>
        <v>0.29973551253891573</v>
      </c>
      <c r="AD106" s="25">
        <f t="shared" si="89"/>
        <v>0.32083228909759598</v>
      </c>
      <c r="AE106" s="25">
        <f t="shared" si="90"/>
        <v>-1.0136452053065041E-2</v>
      </c>
      <c r="AF106" s="25">
        <f t="shared" si="91"/>
        <v>-1.0960324505615319E-2</v>
      </c>
    </row>
    <row r="107" spans="2:32" x14ac:dyDescent="0.25">
      <c r="B107">
        <f t="shared" si="94"/>
        <v>1998.1999999999998</v>
      </c>
      <c r="C107">
        <v>0</v>
      </c>
      <c r="D107" s="2">
        <v>1.5884787338139501</v>
      </c>
      <c r="E107" s="2">
        <v>0.56777062579797399</v>
      </c>
      <c r="F107" s="2">
        <v>0.64158399574855896</v>
      </c>
      <c r="G107" s="2">
        <v>0.128201007509673</v>
      </c>
      <c r="H107" s="2">
        <v>1.0814556118112099E-2</v>
      </c>
      <c r="I107" s="2">
        <v>0.11738645139156099</v>
      </c>
      <c r="J107" s="2">
        <v>-0.20201437746025699</v>
      </c>
      <c r="K107" s="2">
        <v>-0.16720833357592399</v>
      </c>
      <c r="L107" s="2">
        <v>-3.4806043884333102E-2</v>
      </c>
      <c r="M107" s="2">
        <v>1.0207081080159801</v>
      </c>
      <c r="N107" s="2">
        <v>0.95157909294457099</v>
      </c>
      <c r="O107" s="2">
        <v>0.11433384019814399</v>
      </c>
      <c r="P107" s="2">
        <v>-4.52048251267319E-2</v>
      </c>
      <c r="R107">
        <f t="shared" si="95"/>
        <v>1998.1999999999998</v>
      </c>
      <c r="S107">
        <v>0</v>
      </c>
      <c r="T107" s="25">
        <f t="shared" ref="T107:U107" si="124">AVERAGE(D104:D107)</f>
        <v>0.41096147885829026</v>
      </c>
      <c r="U107" s="25">
        <f t="shared" si="124"/>
        <v>-0.11670864132940079</v>
      </c>
      <c r="V107" s="25">
        <f t="shared" si="81"/>
        <v>-7.3986992997606693E-2</v>
      </c>
      <c r="W107" s="25">
        <f t="shared" si="82"/>
        <v>0.1499019917292525</v>
      </c>
      <c r="X107" s="25">
        <f t="shared" si="83"/>
        <v>1.133583854563545E-3</v>
      </c>
      <c r="Y107" s="25">
        <f t="shared" si="84"/>
        <v>0.14876840787468901</v>
      </c>
      <c r="Z107" s="25">
        <f t="shared" si="85"/>
        <v>-0.19262364006104674</v>
      </c>
      <c r="AA107" s="25">
        <f t="shared" si="86"/>
        <v>-0.168946659207308</v>
      </c>
      <c r="AB107" s="25">
        <f t="shared" si="87"/>
        <v>-2.3676980853738823E-2</v>
      </c>
      <c r="AC107" s="25">
        <f t="shared" si="88"/>
        <v>0.52767012018769255</v>
      </c>
      <c r="AD107" s="25">
        <f t="shared" si="89"/>
        <v>0.49675493641551927</v>
      </c>
      <c r="AE107" s="25">
        <f t="shared" si="90"/>
        <v>6.0244181062424206E-2</v>
      </c>
      <c r="AF107" s="25">
        <f t="shared" si="91"/>
        <v>-2.9328997290250368E-2</v>
      </c>
    </row>
    <row r="108" spans="2:32" x14ac:dyDescent="0.25">
      <c r="B108">
        <f t="shared" si="94"/>
        <v>1998.2999999999997</v>
      </c>
      <c r="C108">
        <v>0</v>
      </c>
      <c r="D108" s="2">
        <v>0.72163576009583497</v>
      </c>
      <c r="E108" s="2">
        <v>-0.27908605521477098</v>
      </c>
      <c r="F108" s="2">
        <v>-0.17515997062889899</v>
      </c>
      <c r="G108" s="2">
        <v>6.7759807882443901E-2</v>
      </c>
      <c r="H108" s="2">
        <v>2.1262143039206101E-2</v>
      </c>
      <c r="I108" s="2">
        <v>4.64976648432378E-2</v>
      </c>
      <c r="J108" s="2">
        <v>-0.171685892468316</v>
      </c>
      <c r="K108" s="2">
        <v>-0.16281979498423199</v>
      </c>
      <c r="L108" s="2">
        <v>-8.8660974840834694E-3</v>
      </c>
      <c r="M108" s="2">
        <v>1.0007218153105999</v>
      </c>
      <c r="N108" s="2">
        <v>0.96897991101806602</v>
      </c>
      <c r="O108" s="2">
        <v>4.2229813560143499E-2</v>
      </c>
      <c r="P108" s="2">
        <v>-1.04879092676032E-2</v>
      </c>
      <c r="R108">
        <f t="shared" si="95"/>
        <v>1998.2999999999997</v>
      </c>
      <c r="S108">
        <v>0</v>
      </c>
      <c r="T108" s="25">
        <f t="shared" ref="T108:U108" si="125">AVERAGE(D105:D108)</f>
        <v>0.56594345538797031</v>
      </c>
      <c r="U108" s="25">
        <f t="shared" si="125"/>
        <v>-0.15007459995262523</v>
      </c>
      <c r="V108" s="25">
        <f t="shared" si="81"/>
        <v>-9.3064785617116175E-2</v>
      </c>
      <c r="W108" s="25">
        <f t="shared" si="82"/>
        <v>0.13569785544098398</v>
      </c>
      <c r="X108" s="25">
        <f t="shared" si="83"/>
        <v>9.6801027346008952E-3</v>
      </c>
      <c r="Y108" s="25">
        <f t="shared" si="84"/>
        <v>0.12601775270638296</v>
      </c>
      <c r="Z108" s="25">
        <f t="shared" si="85"/>
        <v>-0.19270766977649301</v>
      </c>
      <c r="AA108" s="25">
        <f t="shared" si="86"/>
        <v>-0.16883437021742675</v>
      </c>
      <c r="AB108" s="25">
        <f t="shared" si="87"/>
        <v>-2.3873299559066145E-2</v>
      </c>
      <c r="AC108" s="25">
        <f t="shared" si="88"/>
        <v>0.71601805534059526</v>
      </c>
      <c r="AD108" s="25">
        <f t="shared" si="89"/>
        <v>0.66925887593899069</v>
      </c>
      <c r="AE108" s="25">
        <f t="shared" si="90"/>
        <v>7.6358473382054023E-2</v>
      </c>
      <c r="AF108" s="25">
        <f t="shared" si="91"/>
        <v>-2.9599293980447403E-2</v>
      </c>
    </row>
    <row r="109" spans="2:32" x14ac:dyDescent="0.25">
      <c r="B109">
        <f t="shared" si="94"/>
        <v>1998.3999999999996</v>
      </c>
      <c r="C109">
        <v>0</v>
      </c>
      <c r="D109" s="2">
        <v>0.82869278082179199</v>
      </c>
      <c r="E109" s="2">
        <v>0.22108082277786401</v>
      </c>
      <c r="F109" s="2">
        <v>0.29046237178755002</v>
      </c>
      <c r="G109" s="2">
        <v>0.12842670969682499</v>
      </c>
      <c r="H109" s="2">
        <v>2.8535424884014002E-3</v>
      </c>
      <c r="I109" s="2">
        <v>0.12557316720842299</v>
      </c>
      <c r="J109" s="2">
        <v>-0.197808258706511</v>
      </c>
      <c r="K109" s="2">
        <v>-0.18206949574147699</v>
      </c>
      <c r="L109" s="2">
        <v>-1.5738762965033799E-2</v>
      </c>
      <c r="M109" s="2">
        <v>0.60761195804392698</v>
      </c>
      <c r="N109" s="2">
        <v>0.51050962604432604</v>
      </c>
      <c r="O109" s="2">
        <v>0.114879833545404</v>
      </c>
      <c r="P109" s="2">
        <v>-1.77775015458034E-2</v>
      </c>
      <c r="R109">
        <f t="shared" si="95"/>
        <v>1998.3999999999996</v>
      </c>
      <c r="S109">
        <v>0</v>
      </c>
      <c r="T109" s="25">
        <f t="shared" ref="T109:U109" si="126">AVERAGE(D106:D109)</f>
        <v>0.70248336207523254</v>
      </c>
      <c r="U109" s="25">
        <f t="shared" si="126"/>
        <v>-6.4942685124572755E-2</v>
      </c>
      <c r="V109" s="25">
        <f t="shared" si="81"/>
        <v>4.2359444849425082E-3</v>
      </c>
      <c r="W109" s="25">
        <f t="shared" si="82"/>
        <v>0.12543561207879247</v>
      </c>
      <c r="X109" s="25">
        <f t="shared" si="83"/>
        <v>1.1424548425081126E-2</v>
      </c>
      <c r="Y109" s="25">
        <f t="shared" si="84"/>
        <v>0.11401106365371119</v>
      </c>
      <c r="Z109" s="25">
        <f t="shared" si="85"/>
        <v>-0.19461424168830749</v>
      </c>
      <c r="AA109" s="25">
        <f t="shared" si="86"/>
        <v>-0.17041061721725148</v>
      </c>
      <c r="AB109" s="25">
        <f t="shared" si="87"/>
        <v>-2.4203624471055916E-2</v>
      </c>
      <c r="AC109" s="25">
        <f t="shared" si="88"/>
        <v>0.76742604719980445</v>
      </c>
      <c r="AD109" s="25">
        <f t="shared" si="89"/>
        <v>0.72578893965179603</v>
      </c>
      <c r="AE109" s="25">
        <f t="shared" si="90"/>
        <v>6.5555835482297042E-2</v>
      </c>
      <c r="AF109" s="25">
        <f t="shared" si="91"/>
        <v>-2.3918727934286205E-2</v>
      </c>
    </row>
    <row r="110" spans="2:32" x14ac:dyDescent="0.25">
      <c r="B110">
        <f t="shared" si="94"/>
        <v>1999.1</v>
      </c>
      <c r="C110">
        <v>0</v>
      </c>
      <c r="D110" s="2">
        <v>0.69496829158739704</v>
      </c>
      <c r="E110" s="2">
        <v>-0.166980791144623</v>
      </c>
      <c r="F110" s="2">
        <v>-0.20408416629905299</v>
      </c>
      <c r="G110" s="2">
        <v>0.19680315453559699</v>
      </c>
      <c r="H110" s="2">
        <v>3.9850937111369902E-2</v>
      </c>
      <c r="I110" s="2">
        <v>0.15695221742422799</v>
      </c>
      <c r="J110" s="2">
        <v>-0.159699779381167</v>
      </c>
      <c r="K110" s="2">
        <v>-0.11218108868579101</v>
      </c>
      <c r="L110" s="2">
        <v>-4.7518690695375898E-2</v>
      </c>
      <c r="M110" s="2">
        <v>0.86194908273201998</v>
      </c>
      <c r="N110" s="2">
        <v>0.67379783371601198</v>
      </c>
      <c r="O110" s="2">
        <v>0.20506143302277699</v>
      </c>
      <c r="P110" s="2">
        <v>-1.69101840067695E-2</v>
      </c>
      <c r="R110">
        <f t="shared" si="95"/>
        <v>1999.1</v>
      </c>
      <c r="S110">
        <v>0</v>
      </c>
      <c r="T110" s="25">
        <f t="shared" ref="T110:U110" si="127">AVERAGE(D107:D110)</f>
        <v>0.95844389157974352</v>
      </c>
      <c r="U110" s="25">
        <f t="shared" si="127"/>
        <v>8.569615055411102E-2</v>
      </c>
      <c r="V110" s="25">
        <f t="shared" si="81"/>
        <v>0.13820055765203923</v>
      </c>
      <c r="W110" s="25">
        <f t="shared" si="82"/>
        <v>0.13029766990613473</v>
      </c>
      <c r="X110" s="25">
        <f t="shared" si="83"/>
        <v>1.8695294689272376E-2</v>
      </c>
      <c r="Y110" s="25">
        <f t="shared" si="84"/>
        <v>0.11160237521686243</v>
      </c>
      <c r="Z110" s="25">
        <f t="shared" si="85"/>
        <v>-0.18280207700406273</v>
      </c>
      <c r="AA110" s="25">
        <f t="shared" si="86"/>
        <v>-0.156069678246856</v>
      </c>
      <c r="AB110" s="25">
        <f t="shared" si="87"/>
        <v>-2.6732398757206566E-2</v>
      </c>
      <c r="AC110" s="25">
        <f t="shared" si="88"/>
        <v>0.8727477410256318</v>
      </c>
      <c r="AD110" s="25">
        <f t="shared" si="89"/>
        <v>0.77621661593074376</v>
      </c>
      <c r="AE110" s="25">
        <f t="shared" si="90"/>
        <v>0.11912623008161713</v>
      </c>
      <c r="AF110" s="25">
        <f t="shared" si="91"/>
        <v>-2.2595104986727E-2</v>
      </c>
    </row>
    <row r="111" spans="2:32" x14ac:dyDescent="0.25">
      <c r="B111">
        <f t="shared" si="94"/>
        <v>1999.1999999999998</v>
      </c>
      <c r="C111">
        <v>0</v>
      </c>
      <c r="D111" s="2">
        <v>0.51537366779370097</v>
      </c>
      <c r="E111" s="2">
        <v>7.5975820032705907E-2</v>
      </c>
      <c r="F111" s="2">
        <v>0.14890575198223199</v>
      </c>
      <c r="G111" s="2">
        <v>8.7950498160558596E-2</v>
      </c>
      <c r="H111" s="2">
        <v>2.1537752684963499E-2</v>
      </c>
      <c r="I111" s="2">
        <v>6.6412745475595003E-2</v>
      </c>
      <c r="J111" s="2">
        <v>-0.16088043011008399</v>
      </c>
      <c r="K111" s="2">
        <v>-0.116138115342443</v>
      </c>
      <c r="L111" s="2">
        <v>-4.4742314767641303E-2</v>
      </c>
      <c r="M111" s="2">
        <v>0.439397847760995</v>
      </c>
      <c r="N111" s="2">
        <v>0.450448270311123</v>
      </c>
      <c r="O111" s="2">
        <v>-2.1776927521228E-2</v>
      </c>
      <c r="P111" s="2">
        <v>1.0726504971100399E-2</v>
      </c>
      <c r="R111">
        <f t="shared" si="95"/>
        <v>1999.1999999999998</v>
      </c>
      <c r="S111">
        <v>0</v>
      </c>
      <c r="T111" s="25">
        <f t="shared" ref="T111:U111" si="128">AVERAGE(D108:D111)</f>
        <v>0.69016762507468132</v>
      </c>
      <c r="U111" s="25">
        <f t="shared" si="128"/>
        <v>-3.7252550887206012E-2</v>
      </c>
      <c r="V111" s="25">
        <f t="shared" si="81"/>
        <v>1.503099671045751E-2</v>
      </c>
      <c r="W111" s="25">
        <f t="shared" si="82"/>
        <v>0.12023504256885613</v>
      </c>
      <c r="X111" s="25">
        <f t="shared" si="83"/>
        <v>2.1376093830985224E-2</v>
      </c>
      <c r="Y111" s="25">
        <f t="shared" si="84"/>
        <v>9.8858948737870947E-2</v>
      </c>
      <c r="Z111" s="25">
        <f t="shared" si="85"/>
        <v>-0.17251859016651949</v>
      </c>
      <c r="AA111" s="25">
        <f t="shared" si="86"/>
        <v>-0.14330212368848574</v>
      </c>
      <c r="AB111" s="25">
        <f t="shared" si="87"/>
        <v>-2.921646647803362E-2</v>
      </c>
      <c r="AC111" s="25">
        <f t="shared" si="88"/>
        <v>0.72742017596188546</v>
      </c>
      <c r="AD111" s="25">
        <f t="shared" si="89"/>
        <v>0.65093391027238179</v>
      </c>
      <c r="AE111" s="25">
        <f t="shared" si="90"/>
        <v>8.5098538151774122E-2</v>
      </c>
      <c r="AF111" s="25">
        <f t="shared" si="91"/>
        <v>-8.6122724622689252E-3</v>
      </c>
    </row>
    <row r="112" spans="2:32" x14ac:dyDescent="0.25">
      <c r="B112">
        <f t="shared" si="94"/>
        <v>1999.2999999999997</v>
      </c>
      <c r="C112">
        <v>0</v>
      </c>
      <c r="D112" s="2">
        <v>1.0350146812154799</v>
      </c>
      <c r="E112" s="2">
        <v>0.27988142102728603</v>
      </c>
      <c r="F112" s="2">
        <v>0.42769603605712397</v>
      </c>
      <c r="G112" s="2">
        <v>3.0552222244768602E-2</v>
      </c>
      <c r="H112" s="2">
        <v>-1.30039017138026E-2</v>
      </c>
      <c r="I112" s="2">
        <v>4.3556123958571197E-2</v>
      </c>
      <c r="J112" s="2">
        <v>-0.178366837274606</v>
      </c>
      <c r="K112" s="2">
        <v>-0.16657088871866799</v>
      </c>
      <c r="L112" s="2">
        <v>-1.1795948555938201E-2</v>
      </c>
      <c r="M112" s="2">
        <v>0.75513326018820004</v>
      </c>
      <c r="N112" s="2">
        <v>0.56453615645502697</v>
      </c>
      <c r="O112" s="2">
        <v>0.217792871636868</v>
      </c>
      <c r="P112" s="2">
        <v>-2.7195767903695E-2</v>
      </c>
      <c r="R112">
        <f t="shared" si="95"/>
        <v>1999.2999999999997</v>
      </c>
      <c r="S112">
        <v>0</v>
      </c>
      <c r="T112" s="25">
        <f t="shared" ref="T112:U112" si="129">AVERAGE(D109:D112)</f>
        <v>0.7685123553545925</v>
      </c>
      <c r="U112" s="25">
        <f t="shared" si="129"/>
        <v>0.10248931817330824</v>
      </c>
      <c r="V112" s="25">
        <f t="shared" si="81"/>
        <v>0.16574499838196324</v>
      </c>
      <c r="W112" s="25">
        <f t="shared" si="82"/>
        <v>0.11093314615943729</v>
      </c>
      <c r="X112" s="25">
        <f t="shared" si="83"/>
        <v>1.2809582642733051E-2</v>
      </c>
      <c r="Y112" s="25">
        <f t="shared" si="84"/>
        <v>9.8123563516704287E-2</v>
      </c>
      <c r="Z112" s="25">
        <f t="shared" si="85"/>
        <v>-0.17418882636809199</v>
      </c>
      <c r="AA112" s="25">
        <f t="shared" si="86"/>
        <v>-0.14423989712209473</v>
      </c>
      <c r="AB112" s="25">
        <f t="shared" si="87"/>
        <v>-2.9948929245997298E-2</v>
      </c>
      <c r="AC112" s="25">
        <f t="shared" si="88"/>
        <v>0.66602303718128553</v>
      </c>
      <c r="AD112" s="25">
        <f t="shared" si="89"/>
        <v>0.54982297163162197</v>
      </c>
      <c r="AE112" s="25">
        <f t="shared" si="90"/>
        <v>0.12898930267095526</v>
      </c>
      <c r="AF112" s="25">
        <f t="shared" si="91"/>
        <v>-1.2789237121291874E-2</v>
      </c>
    </row>
    <row r="113" spans="2:32" x14ac:dyDescent="0.25">
      <c r="B113">
        <f t="shared" si="94"/>
        <v>1999.3999999999996</v>
      </c>
      <c r="C113">
        <v>0</v>
      </c>
      <c r="D113" s="2">
        <v>1.3812756533281401</v>
      </c>
      <c r="E113" s="2">
        <v>0.47811568154849399</v>
      </c>
      <c r="F113" s="2">
        <v>0.50246058426998597</v>
      </c>
      <c r="G113" s="2">
        <v>0.112266122644209</v>
      </c>
      <c r="H113" s="2">
        <v>2.1707250573642201E-2</v>
      </c>
      <c r="I113" s="2">
        <v>9.0558872070566898E-2</v>
      </c>
      <c r="J113" s="2">
        <v>-0.13661102536570099</v>
      </c>
      <c r="K113" s="2">
        <v>-0.11564948383949999</v>
      </c>
      <c r="L113" s="2">
        <v>-2.0961541526201201E-2</v>
      </c>
      <c r="M113" s="2">
        <v>0.90315997177964602</v>
      </c>
      <c r="N113" s="2">
        <v>0.7389212040266</v>
      </c>
      <c r="O113" s="2">
        <v>0.20303232387110401</v>
      </c>
      <c r="P113" s="2">
        <v>-3.8793556118058702E-2</v>
      </c>
      <c r="R113">
        <f t="shared" si="95"/>
        <v>1999.3999999999996</v>
      </c>
      <c r="S113">
        <v>0</v>
      </c>
      <c r="T113" s="25">
        <f t="shared" ref="T113:U113" si="130">AVERAGE(D110:D113)</f>
        <v>0.90665807348117944</v>
      </c>
      <c r="U113" s="25">
        <f t="shared" si="130"/>
        <v>0.16674803286596573</v>
      </c>
      <c r="V113" s="25">
        <f t="shared" si="81"/>
        <v>0.21874455150257224</v>
      </c>
      <c r="W113" s="25">
        <f t="shared" si="82"/>
        <v>0.1068929993962833</v>
      </c>
      <c r="X113" s="25">
        <f t="shared" si="83"/>
        <v>1.752300966404325E-2</v>
      </c>
      <c r="Y113" s="25">
        <f t="shared" si="84"/>
        <v>8.9369989732240279E-2</v>
      </c>
      <c r="Z113" s="25">
        <f t="shared" si="85"/>
        <v>-0.1588895180328895</v>
      </c>
      <c r="AA113" s="25">
        <f t="shared" si="86"/>
        <v>-0.12763489414660051</v>
      </c>
      <c r="AB113" s="25">
        <f t="shared" si="87"/>
        <v>-3.1254623886289148E-2</v>
      </c>
      <c r="AC113" s="25">
        <f t="shared" si="88"/>
        <v>0.73991004061521526</v>
      </c>
      <c r="AD113" s="25">
        <f t="shared" si="89"/>
        <v>0.60692586612719046</v>
      </c>
      <c r="AE113" s="25">
        <f t="shared" si="90"/>
        <v>0.15102742525238025</v>
      </c>
      <c r="AF113" s="25">
        <f t="shared" si="91"/>
        <v>-1.8043250764355701E-2</v>
      </c>
    </row>
    <row r="114" spans="2:32" x14ac:dyDescent="0.25">
      <c r="B114">
        <f t="shared" si="94"/>
        <v>2000.1</v>
      </c>
      <c r="C114">
        <v>0</v>
      </c>
      <c r="D114" s="2">
        <v>-0.65799974334390798</v>
      </c>
      <c r="E114" s="2">
        <v>-1.0916135618311</v>
      </c>
      <c r="F114" s="2">
        <v>-0.89243718489894397</v>
      </c>
      <c r="G114" s="2">
        <v>1.5834148425077198E-2</v>
      </c>
      <c r="H114" s="2">
        <v>6.2672288486721002E-3</v>
      </c>
      <c r="I114" s="2">
        <v>9.5669195764051407E-3</v>
      </c>
      <c r="J114" s="2">
        <v>-0.215010525357236</v>
      </c>
      <c r="K114" s="2">
        <v>-0.171107063102278</v>
      </c>
      <c r="L114" s="2">
        <v>-4.3903462254958198E-2</v>
      </c>
      <c r="M114" s="2">
        <v>0.43361381848719399</v>
      </c>
      <c r="N114" s="2">
        <v>0.493396990889505</v>
      </c>
      <c r="O114" s="2">
        <v>-3.6772965734299203E-2</v>
      </c>
      <c r="P114" s="2">
        <v>-2.30102066680117E-2</v>
      </c>
      <c r="R114">
        <f t="shared" si="95"/>
        <v>2000.1</v>
      </c>
      <c r="S114">
        <v>0</v>
      </c>
      <c r="T114" s="25">
        <f t="shared" ref="T114:U114" si="131">AVERAGE(D111:D114)</f>
        <v>0.56841606474835327</v>
      </c>
      <c r="U114" s="25">
        <f t="shared" si="131"/>
        <v>-6.4410159805653511E-2</v>
      </c>
      <c r="V114" s="25">
        <f t="shared" si="81"/>
        <v>4.6656296852599505E-2</v>
      </c>
      <c r="W114" s="25">
        <f t="shared" si="82"/>
        <v>6.1650747868653349E-2</v>
      </c>
      <c r="X114" s="25">
        <f t="shared" si="83"/>
        <v>9.1270825983687989E-3</v>
      </c>
      <c r="Y114" s="25">
        <f t="shared" si="84"/>
        <v>5.2523665270284563E-2</v>
      </c>
      <c r="Z114" s="25">
        <f t="shared" si="85"/>
        <v>-0.17271720452690675</v>
      </c>
      <c r="AA114" s="25">
        <f t="shared" si="86"/>
        <v>-0.14236638775072225</v>
      </c>
      <c r="AB114" s="25">
        <f t="shared" si="87"/>
        <v>-3.0350816776184723E-2</v>
      </c>
      <c r="AC114" s="25">
        <f t="shared" si="88"/>
        <v>0.63282622455400872</v>
      </c>
      <c r="AD114" s="25">
        <f t="shared" si="89"/>
        <v>0.56182565542056373</v>
      </c>
      <c r="AE114" s="25">
        <f t="shared" si="90"/>
        <v>9.0568825563111188E-2</v>
      </c>
      <c r="AF114" s="25">
        <f t="shared" si="91"/>
        <v>-1.9568256429666253E-2</v>
      </c>
    </row>
    <row r="115" spans="2:32" x14ac:dyDescent="0.25">
      <c r="B115">
        <f t="shared" si="94"/>
        <v>2000.1999999999998</v>
      </c>
      <c r="C115">
        <v>0</v>
      </c>
      <c r="D115" s="2">
        <v>1.13456519271115</v>
      </c>
      <c r="E115" s="2">
        <v>0.85406161212779097</v>
      </c>
      <c r="F115" s="2">
        <v>0.91900490106908805</v>
      </c>
      <c r="G115" s="2">
        <v>0.121841642445705</v>
      </c>
      <c r="H115" s="2">
        <v>-1.0435837293429799E-2</v>
      </c>
      <c r="I115" s="2">
        <v>0.13227747973913501</v>
      </c>
      <c r="J115" s="2">
        <v>-0.186784931387002</v>
      </c>
      <c r="K115" s="2">
        <v>-0.14678115025625199</v>
      </c>
      <c r="L115" s="2">
        <v>-4.00037811307506E-2</v>
      </c>
      <c r="M115" s="2">
        <v>0.280503580583363</v>
      </c>
      <c r="N115" s="2">
        <v>0.13503650348145799</v>
      </c>
      <c r="O115" s="2">
        <v>0.224069039332535</v>
      </c>
      <c r="P115" s="2">
        <v>-7.8601962230630207E-2</v>
      </c>
      <c r="R115">
        <f t="shared" si="95"/>
        <v>2000.1999999999998</v>
      </c>
      <c r="S115">
        <v>0</v>
      </c>
      <c r="T115" s="25">
        <f t="shared" ref="T115:U115" si="132">AVERAGE(D112:D115)</f>
        <v>0.72321394597771549</v>
      </c>
      <c r="U115" s="25">
        <f t="shared" si="132"/>
        <v>0.13011128821811774</v>
      </c>
      <c r="V115" s="25">
        <f t="shared" si="81"/>
        <v>0.23918108412431349</v>
      </c>
      <c r="W115" s="25">
        <f t="shared" si="82"/>
        <v>7.0123533939939947E-2</v>
      </c>
      <c r="X115" s="25">
        <f t="shared" si="83"/>
        <v>1.133685103770475E-3</v>
      </c>
      <c r="Y115" s="25">
        <f t="shared" si="84"/>
        <v>6.8989848836169571E-2</v>
      </c>
      <c r="Z115" s="25">
        <f t="shared" si="85"/>
        <v>-0.17919332984613626</v>
      </c>
      <c r="AA115" s="25">
        <f t="shared" si="86"/>
        <v>-0.15002714647917448</v>
      </c>
      <c r="AB115" s="25">
        <f t="shared" si="87"/>
        <v>-2.9166183366962049E-2</v>
      </c>
      <c r="AC115" s="25">
        <f t="shared" si="88"/>
        <v>0.5931026577596008</v>
      </c>
      <c r="AD115" s="25">
        <f t="shared" si="89"/>
        <v>0.48297271371314754</v>
      </c>
      <c r="AE115" s="25">
        <f t="shared" si="90"/>
        <v>0.15203031727655195</v>
      </c>
      <c r="AF115" s="25">
        <f t="shared" si="91"/>
        <v>-4.1900373230098903E-2</v>
      </c>
    </row>
    <row r="116" spans="2:32" x14ac:dyDescent="0.25">
      <c r="B116">
        <f t="shared" si="94"/>
        <v>2000.2999999999997</v>
      </c>
      <c r="C116">
        <v>0</v>
      </c>
      <c r="D116" s="2">
        <v>0.24954404634581401</v>
      </c>
      <c r="E116" s="2">
        <v>-0.36913135883499798</v>
      </c>
      <c r="F116" s="2">
        <v>-0.40953454288820201</v>
      </c>
      <c r="G116" s="2">
        <v>0.170350254285076</v>
      </c>
      <c r="H116" s="2">
        <v>4.8384599119584903E-3</v>
      </c>
      <c r="I116" s="2">
        <v>0.165511794373117</v>
      </c>
      <c r="J116" s="2">
        <v>-0.12994707023187199</v>
      </c>
      <c r="K116" s="2">
        <v>-0.120408312924932</v>
      </c>
      <c r="L116" s="2">
        <v>-9.53875730693967E-3</v>
      </c>
      <c r="M116" s="2">
        <v>0.61867540518081299</v>
      </c>
      <c r="N116" s="2">
        <v>0.40778360856073598</v>
      </c>
      <c r="O116" s="2">
        <v>0.21682830389941901</v>
      </c>
      <c r="P116" s="2">
        <v>-5.93650727934243E-3</v>
      </c>
      <c r="R116">
        <f t="shared" si="95"/>
        <v>2000.2999999999997</v>
      </c>
      <c r="S116">
        <v>0</v>
      </c>
      <c r="T116" s="25">
        <f t="shared" ref="T116:U116" si="133">AVERAGE(D113:D116)</f>
        <v>0.52684628726029903</v>
      </c>
      <c r="U116" s="25">
        <f t="shared" si="133"/>
        <v>-3.2141906747453278E-2</v>
      </c>
      <c r="V116" s="25">
        <f t="shared" si="81"/>
        <v>2.9873439387982009E-2</v>
      </c>
      <c r="W116" s="25">
        <f t="shared" si="82"/>
        <v>0.10507304195001679</v>
      </c>
      <c r="X116" s="25">
        <f t="shared" si="83"/>
        <v>5.5942755102107479E-3</v>
      </c>
      <c r="Y116" s="25">
        <f t="shared" si="84"/>
        <v>9.9478766439806021E-2</v>
      </c>
      <c r="Z116" s="25">
        <f t="shared" si="85"/>
        <v>-0.16708838808545276</v>
      </c>
      <c r="AA116" s="25">
        <f t="shared" si="86"/>
        <v>-0.13848650253074049</v>
      </c>
      <c r="AB116" s="25">
        <f t="shared" si="87"/>
        <v>-2.8601885554712415E-2</v>
      </c>
      <c r="AC116" s="25">
        <f t="shared" si="88"/>
        <v>0.55898819400775401</v>
      </c>
      <c r="AD116" s="25">
        <f t="shared" si="89"/>
        <v>0.44378457673957478</v>
      </c>
      <c r="AE116" s="25">
        <f t="shared" si="90"/>
        <v>0.15178917534218969</v>
      </c>
      <c r="AF116" s="25">
        <f t="shared" si="91"/>
        <v>-3.658555807401076E-2</v>
      </c>
    </row>
    <row r="117" spans="2:32" x14ac:dyDescent="0.25">
      <c r="B117">
        <f t="shared" si="94"/>
        <v>2000.3999999999996</v>
      </c>
      <c r="C117">
        <v>0</v>
      </c>
      <c r="D117" s="2">
        <v>0.51673112741991201</v>
      </c>
      <c r="E117" s="2">
        <v>-7.2806595263529103E-2</v>
      </c>
      <c r="F117" s="2">
        <v>-0.130693360980844</v>
      </c>
      <c r="G117" s="2">
        <v>0.235317545235041</v>
      </c>
      <c r="H117" s="2">
        <v>3.11373550192552E-2</v>
      </c>
      <c r="I117" s="2">
        <v>0.20418019021578601</v>
      </c>
      <c r="J117" s="2">
        <v>-0.17743077951772601</v>
      </c>
      <c r="K117" s="2">
        <v>-0.16037465882190099</v>
      </c>
      <c r="L117" s="2">
        <v>-1.7056120695824701E-2</v>
      </c>
      <c r="M117" s="2">
        <v>0.58953772268344096</v>
      </c>
      <c r="N117" s="2">
        <v>0.49079708082280399</v>
      </c>
      <c r="O117" s="2">
        <v>3.5570155439255603E-2</v>
      </c>
      <c r="P117" s="2">
        <v>6.31704864213809E-2</v>
      </c>
      <c r="R117">
        <f t="shared" si="95"/>
        <v>2000.3999999999996</v>
      </c>
      <c r="S117">
        <v>0</v>
      </c>
      <c r="T117" s="25">
        <f t="shared" ref="T117:U117" si="134">AVERAGE(D114:D117)</f>
        <v>0.31071015578324201</v>
      </c>
      <c r="U117" s="25">
        <f t="shared" si="134"/>
        <v>-0.16987247595045901</v>
      </c>
      <c r="V117" s="25">
        <f t="shared" si="81"/>
        <v>-0.1284150469247255</v>
      </c>
      <c r="W117" s="25">
        <f t="shared" si="82"/>
        <v>0.1358358975977248</v>
      </c>
      <c r="X117" s="25">
        <f t="shared" si="83"/>
        <v>7.9518016216139978E-3</v>
      </c>
      <c r="Y117" s="25">
        <f t="shared" si="84"/>
        <v>0.12788409597611081</v>
      </c>
      <c r="Z117" s="25">
        <f t="shared" si="85"/>
        <v>-0.17729332662345901</v>
      </c>
      <c r="AA117" s="25">
        <f t="shared" si="86"/>
        <v>-0.14966779627634075</v>
      </c>
      <c r="AB117" s="25">
        <f t="shared" si="87"/>
        <v>-2.7625530347118291E-2</v>
      </c>
      <c r="AC117" s="25">
        <f t="shared" si="88"/>
        <v>0.48058263173370275</v>
      </c>
      <c r="AD117" s="25">
        <f t="shared" si="89"/>
        <v>0.3817535459386257</v>
      </c>
      <c r="AE117" s="25">
        <f t="shared" si="90"/>
        <v>0.10992363323422762</v>
      </c>
      <c r="AF117" s="25">
        <f t="shared" si="91"/>
        <v>-1.1094547439150861E-2</v>
      </c>
    </row>
    <row r="118" spans="2:32" x14ac:dyDescent="0.25">
      <c r="B118">
        <f t="shared" si="94"/>
        <v>2001.1</v>
      </c>
      <c r="C118">
        <v>0</v>
      </c>
      <c r="D118" s="2">
        <v>1.6174046667928299</v>
      </c>
      <c r="E118" s="2">
        <v>0.75257173431388702</v>
      </c>
      <c r="F118" s="2">
        <v>0.55487916790625103</v>
      </c>
      <c r="G118" s="2">
        <v>0.41973791240025599</v>
      </c>
      <c r="H118" s="2">
        <v>3.6217766271472898E-2</v>
      </c>
      <c r="I118" s="2">
        <v>0.38352014612878399</v>
      </c>
      <c r="J118" s="2">
        <v>-0.22204534599262099</v>
      </c>
      <c r="K118" s="2">
        <v>-0.17779529277417</v>
      </c>
      <c r="L118" s="2">
        <v>-4.4250053218450498E-2</v>
      </c>
      <c r="M118" s="2">
        <v>0.86483293247894599</v>
      </c>
      <c r="N118" s="2">
        <v>0.66752490677047205</v>
      </c>
      <c r="O118" s="2">
        <v>0.27163879344803799</v>
      </c>
      <c r="P118" s="2">
        <v>-7.4330767739564096E-2</v>
      </c>
      <c r="R118">
        <f t="shared" si="95"/>
        <v>2001.1</v>
      </c>
      <c r="S118">
        <v>0</v>
      </c>
      <c r="T118" s="25">
        <f t="shared" ref="T118:U118" si="135">AVERAGE(D115:D118)</f>
        <v>0.87956125831742649</v>
      </c>
      <c r="U118" s="25">
        <f t="shared" si="135"/>
        <v>0.29117384808578772</v>
      </c>
      <c r="V118" s="25">
        <f t="shared" si="81"/>
        <v>0.23341404127657328</v>
      </c>
      <c r="W118" s="25">
        <f t="shared" si="82"/>
        <v>0.2368118385915195</v>
      </c>
      <c r="X118" s="25">
        <f t="shared" si="83"/>
        <v>1.5439435977314196E-2</v>
      </c>
      <c r="Y118" s="25">
        <f t="shared" si="84"/>
        <v>0.22137240261420549</v>
      </c>
      <c r="Z118" s="25">
        <f t="shared" si="85"/>
        <v>-0.17905203178230525</v>
      </c>
      <c r="AA118" s="25">
        <f t="shared" si="86"/>
        <v>-0.15133985369431374</v>
      </c>
      <c r="AB118" s="25">
        <f t="shared" si="87"/>
        <v>-2.7712178087991368E-2</v>
      </c>
      <c r="AC118" s="25">
        <f t="shared" si="88"/>
        <v>0.58838741023164076</v>
      </c>
      <c r="AD118" s="25">
        <f t="shared" si="89"/>
        <v>0.42528552490886751</v>
      </c>
      <c r="AE118" s="25">
        <f t="shared" si="90"/>
        <v>0.1870265730298119</v>
      </c>
      <c r="AF118" s="25">
        <f t="shared" si="91"/>
        <v>-2.3924687707038959E-2</v>
      </c>
    </row>
    <row r="119" spans="2:32" x14ac:dyDescent="0.25">
      <c r="B119" s="23">
        <f t="shared" si="94"/>
        <v>2001.1999999999998</v>
      </c>
      <c r="C119" s="23">
        <v>1</v>
      </c>
      <c r="D119" s="24">
        <v>2.1179790677474699</v>
      </c>
      <c r="E119" s="24">
        <v>0.71894141968435799</v>
      </c>
      <c r="F119" s="24">
        <v>0.51243103921944599</v>
      </c>
      <c r="G119" s="24">
        <v>0.38921673837990001</v>
      </c>
      <c r="H119" s="24">
        <v>4.1947117567731798E-2</v>
      </c>
      <c r="I119" s="24">
        <v>0.347269620812168</v>
      </c>
      <c r="J119" s="24">
        <v>-0.18270635791498799</v>
      </c>
      <c r="K119" s="24">
        <v>-0.14162086097451501</v>
      </c>
      <c r="L119" s="24">
        <v>-4.10854969404734E-2</v>
      </c>
      <c r="M119" s="24">
        <v>1.3990376480631099</v>
      </c>
      <c r="N119" s="24">
        <v>1.0981558477044</v>
      </c>
      <c r="O119" s="24">
        <v>0.41893225010899199</v>
      </c>
      <c r="P119" s="24">
        <v>-0.118050449750276</v>
      </c>
      <c r="R119" s="23">
        <f t="shared" si="95"/>
        <v>2001.1999999999998</v>
      </c>
      <c r="S119" s="23">
        <v>1</v>
      </c>
      <c r="T119" s="24">
        <f t="shared" ref="T119:U119" si="136">AVERAGE(D116:D119)</f>
        <v>1.1254147270765065</v>
      </c>
      <c r="U119" s="24">
        <f t="shared" si="136"/>
        <v>0.2573937999749295</v>
      </c>
      <c r="V119" s="24">
        <f t="shared" si="81"/>
        <v>0.13177057581416274</v>
      </c>
      <c r="W119" s="24">
        <f t="shared" si="82"/>
        <v>0.30365561257506823</v>
      </c>
      <c r="X119" s="24">
        <f t="shared" si="83"/>
        <v>2.8535174692604599E-2</v>
      </c>
      <c r="Y119" s="24">
        <f t="shared" si="84"/>
        <v>0.27512043788246376</v>
      </c>
      <c r="Z119" s="24">
        <f t="shared" si="85"/>
        <v>-0.17803238841430177</v>
      </c>
      <c r="AA119" s="24">
        <f t="shared" si="86"/>
        <v>-0.1500497813738795</v>
      </c>
      <c r="AB119" s="24">
        <f t="shared" si="87"/>
        <v>-2.7982607040422068E-2</v>
      </c>
      <c r="AC119" s="24">
        <f t="shared" si="88"/>
        <v>0.86802092710157752</v>
      </c>
      <c r="AD119" s="24">
        <f t="shared" si="89"/>
        <v>0.666065360964603</v>
      </c>
      <c r="AE119" s="24">
        <f t="shared" si="90"/>
        <v>0.23574237572392615</v>
      </c>
      <c r="AF119" s="24">
        <f t="shared" si="91"/>
        <v>-3.3786809586950406E-2</v>
      </c>
    </row>
    <row r="120" spans="2:32" x14ac:dyDescent="0.25">
      <c r="B120" s="23">
        <f t="shared" si="94"/>
        <v>2001.2999999999997</v>
      </c>
      <c r="C120" s="23">
        <v>1</v>
      </c>
      <c r="D120" s="24">
        <v>1.17969729941568</v>
      </c>
      <c r="E120" s="24">
        <v>1.08274055805526</v>
      </c>
      <c r="F120" s="24">
        <v>0.25845813160840397</v>
      </c>
      <c r="G120" s="24">
        <v>0.48496285677178902</v>
      </c>
      <c r="H120" s="24">
        <v>6.6705583510087194E-2</v>
      </c>
      <c r="I120" s="24">
        <v>0.41825727326170198</v>
      </c>
      <c r="J120" s="24">
        <v>0.33931956967507398</v>
      </c>
      <c r="K120" s="24">
        <v>0.34973542664478002</v>
      </c>
      <c r="L120" s="24">
        <v>-1.04158569697064E-2</v>
      </c>
      <c r="M120" s="24">
        <v>9.6956741360420595E-2</v>
      </c>
      <c r="N120" s="24">
        <v>4.7279703369096801E-2</v>
      </c>
      <c r="O120" s="24">
        <v>-5.7187737944012697E-2</v>
      </c>
      <c r="P120" s="24">
        <v>0.106864775935336</v>
      </c>
      <c r="R120" s="23">
        <f t="shared" si="95"/>
        <v>2001.2999999999997</v>
      </c>
      <c r="S120" s="23">
        <v>1</v>
      </c>
      <c r="T120" s="24">
        <f t="shared" ref="T120:U120" si="137">AVERAGE(D117:D120)</f>
        <v>1.357953040343973</v>
      </c>
      <c r="U120" s="24">
        <f t="shared" si="137"/>
        <v>0.62036177919749402</v>
      </c>
      <c r="V120" s="24">
        <f t="shared" si="81"/>
        <v>0.29876874443831425</v>
      </c>
      <c r="W120" s="24">
        <f t="shared" si="82"/>
        <v>0.38230876319674645</v>
      </c>
      <c r="X120" s="24">
        <f t="shared" si="83"/>
        <v>4.4001955592136772E-2</v>
      </c>
      <c r="Y120" s="24">
        <f t="shared" si="84"/>
        <v>0.33830680760461002</v>
      </c>
      <c r="Z120" s="24">
        <f t="shared" si="85"/>
        <v>-6.0715728437565245E-2</v>
      </c>
      <c r="AA120" s="24">
        <f t="shared" si="86"/>
        <v>-3.2513846481451489E-2</v>
      </c>
      <c r="AB120" s="24">
        <f t="shared" si="87"/>
        <v>-2.8201881956113749E-2</v>
      </c>
      <c r="AC120" s="24">
        <f t="shared" si="88"/>
        <v>0.73759126114647944</v>
      </c>
      <c r="AD120" s="24">
        <f t="shared" si="89"/>
        <v>0.57593938466669314</v>
      </c>
      <c r="AE120" s="24">
        <f t="shared" si="90"/>
        <v>0.16723836526306823</v>
      </c>
      <c r="AF120" s="24">
        <f t="shared" si="91"/>
        <v>-5.5864887832808019E-3</v>
      </c>
    </row>
    <row r="121" spans="2:32" x14ac:dyDescent="0.25">
      <c r="B121" s="23">
        <f t="shared" si="94"/>
        <v>2001.3999999999996</v>
      </c>
      <c r="C121" s="23">
        <v>1</v>
      </c>
      <c r="D121" s="24">
        <v>3.06215017084071</v>
      </c>
      <c r="E121" s="24">
        <v>1.17246367399735</v>
      </c>
      <c r="F121" s="24">
        <v>0.26637056566529799</v>
      </c>
      <c r="G121" s="24">
        <v>0.57047945467794003</v>
      </c>
      <c r="H121" s="24">
        <v>6.8456049251262405E-2</v>
      </c>
      <c r="I121" s="24">
        <v>0.502023405426678</v>
      </c>
      <c r="J121" s="24">
        <v>0.335613653654115</v>
      </c>
      <c r="K121" s="24">
        <v>0.354264087064732</v>
      </c>
      <c r="L121" s="24">
        <v>-1.8650433410617201E-2</v>
      </c>
      <c r="M121" s="24">
        <v>1.88968649684335</v>
      </c>
      <c r="N121" s="24">
        <v>1.21413822690095</v>
      </c>
      <c r="O121" s="24">
        <v>0.52626966836199196</v>
      </c>
      <c r="P121" s="24">
        <v>0.14927860158041101</v>
      </c>
      <c r="R121" s="23">
        <f t="shared" si="95"/>
        <v>2001.3999999999996</v>
      </c>
      <c r="S121" s="23">
        <v>1</v>
      </c>
      <c r="T121" s="24">
        <f t="shared" ref="T121:U121" si="138">AVERAGE(D118:D121)</f>
        <v>1.9943078011991724</v>
      </c>
      <c r="U121" s="24">
        <f t="shared" si="138"/>
        <v>0.93167934651271378</v>
      </c>
      <c r="V121" s="24">
        <f t="shared" si="81"/>
        <v>0.39803472609984974</v>
      </c>
      <c r="W121" s="24">
        <f t="shared" si="82"/>
        <v>0.46609924055747121</v>
      </c>
      <c r="X121" s="24">
        <f t="shared" si="83"/>
        <v>5.3331629150138574E-2</v>
      </c>
      <c r="Y121" s="24">
        <f t="shared" si="84"/>
        <v>0.41276761140733298</v>
      </c>
      <c r="Z121" s="24">
        <f t="shared" si="85"/>
        <v>6.7545379855395007E-2</v>
      </c>
      <c r="AA121" s="24">
        <f t="shared" si="86"/>
        <v>9.6145839990206747E-2</v>
      </c>
      <c r="AB121" s="24">
        <f t="shared" si="87"/>
        <v>-2.8600460134811875E-2</v>
      </c>
      <c r="AC121" s="24">
        <f t="shared" si="88"/>
        <v>1.0626284546864566</v>
      </c>
      <c r="AD121" s="24">
        <f t="shared" si="89"/>
        <v>0.75677467118622976</v>
      </c>
      <c r="AE121" s="24">
        <f t="shared" si="90"/>
        <v>0.28991324349375236</v>
      </c>
      <c r="AF121" s="24">
        <f t="shared" si="91"/>
        <v>1.5940540006476725E-2</v>
      </c>
    </row>
    <row r="122" spans="2:32" x14ac:dyDescent="0.25">
      <c r="B122">
        <f t="shared" si="94"/>
        <v>2002.1</v>
      </c>
      <c r="C122">
        <v>0</v>
      </c>
      <c r="D122" s="2">
        <v>3.57995573288698</v>
      </c>
      <c r="E122" s="2">
        <v>2.2479946846624701</v>
      </c>
      <c r="F122" s="2">
        <v>0.82250429423601901</v>
      </c>
      <c r="G122" s="2">
        <v>0.57419990041520497</v>
      </c>
      <c r="H122" s="2">
        <v>5.4656786066240297E-2</v>
      </c>
      <c r="I122" s="2">
        <v>0.51954311434896505</v>
      </c>
      <c r="J122" s="2">
        <v>0.85129049001124502</v>
      </c>
      <c r="K122" s="2">
        <v>0.89740630220955897</v>
      </c>
      <c r="L122" s="2">
        <v>-4.6115812198314197E-2</v>
      </c>
      <c r="M122" s="2">
        <v>1.3319610482244999</v>
      </c>
      <c r="N122" s="2">
        <v>0.84362238914353804</v>
      </c>
      <c r="O122" s="2">
        <v>0.41830011161992597</v>
      </c>
      <c r="P122" s="2">
        <v>7.0038547461043293E-2</v>
      </c>
      <c r="R122">
        <f t="shared" si="95"/>
        <v>2002.1</v>
      </c>
      <c r="S122">
        <v>0</v>
      </c>
      <c r="T122" s="25">
        <f t="shared" ref="T122:U122" si="139">AVERAGE(D119:D122)</f>
        <v>2.4849455677227099</v>
      </c>
      <c r="U122" s="25">
        <f t="shared" si="139"/>
        <v>1.3055350840998594</v>
      </c>
      <c r="V122" s="25">
        <f t="shared" si="81"/>
        <v>0.46494100768229174</v>
      </c>
      <c r="W122" s="25">
        <f t="shared" si="82"/>
        <v>0.50471473756120844</v>
      </c>
      <c r="X122" s="25">
        <f t="shared" si="83"/>
        <v>5.7941384098830429E-2</v>
      </c>
      <c r="Y122" s="25">
        <f t="shared" si="84"/>
        <v>0.44677335346237823</v>
      </c>
      <c r="Z122" s="25">
        <f t="shared" si="85"/>
        <v>0.33587933885636151</v>
      </c>
      <c r="AA122" s="25">
        <f t="shared" si="86"/>
        <v>0.36494623873613896</v>
      </c>
      <c r="AB122" s="25">
        <f t="shared" si="87"/>
        <v>-2.9066899879777799E-2</v>
      </c>
      <c r="AC122" s="25">
        <f t="shared" si="88"/>
        <v>1.1794104836228452</v>
      </c>
      <c r="AD122" s="25">
        <f t="shared" si="89"/>
        <v>0.80079904177949623</v>
      </c>
      <c r="AE122" s="25">
        <f t="shared" si="90"/>
        <v>0.32657857303672433</v>
      </c>
      <c r="AF122" s="25">
        <f t="shared" si="91"/>
        <v>5.2032868806628572E-2</v>
      </c>
    </row>
    <row r="123" spans="2:32" x14ac:dyDescent="0.25">
      <c r="B123">
        <f t="shared" si="94"/>
        <v>2002.1999999999998</v>
      </c>
      <c r="C123">
        <v>0</v>
      </c>
      <c r="D123" s="2">
        <v>3.1135556722695599</v>
      </c>
      <c r="E123" s="2">
        <v>2.5851776535329898</v>
      </c>
      <c r="F123" s="2">
        <v>0.81336105542093795</v>
      </c>
      <c r="G123" s="2">
        <v>0.67068896312002702</v>
      </c>
      <c r="H123" s="2">
        <v>0.27903090892592802</v>
      </c>
      <c r="I123" s="2">
        <v>0.39165805419409799</v>
      </c>
      <c r="J123" s="2">
        <v>1.10112763499202</v>
      </c>
      <c r="K123" s="2">
        <v>1.1436564424359099</v>
      </c>
      <c r="L123" s="2">
        <v>-4.2528807443887699E-2</v>
      </c>
      <c r="M123" s="2">
        <v>0.52837801873657098</v>
      </c>
      <c r="N123" s="2">
        <v>0.50151990188714402</v>
      </c>
      <c r="O123" s="2">
        <v>-0.165809941533583</v>
      </c>
      <c r="P123" s="2">
        <v>0.19266805838300999</v>
      </c>
      <c r="R123">
        <f t="shared" si="95"/>
        <v>2002.1999999999998</v>
      </c>
      <c r="S123">
        <v>0</v>
      </c>
      <c r="T123" s="25">
        <f t="shared" ref="T123:U123" si="140">AVERAGE(D120:D123)</f>
        <v>2.7338397188532326</v>
      </c>
      <c r="U123" s="25">
        <f t="shared" si="140"/>
        <v>1.7720941425620174</v>
      </c>
      <c r="V123" s="25">
        <f t="shared" si="81"/>
        <v>0.5401735117326647</v>
      </c>
      <c r="W123" s="25">
        <f t="shared" si="82"/>
        <v>0.57508279374624027</v>
      </c>
      <c r="X123" s="25">
        <f t="shared" si="83"/>
        <v>0.11721233193837949</v>
      </c>
      <c r="Y123" s="25">
        <f t="shared" si="84"/>
        <v>0.45787046180786073</v>
      </c>
      <c r="Z123" s="25">
        <f t="shared" si="85"/>
        <v>0.6568378370831135</v>
      </c>
      <c r="AA123" s="25">
        <f t="shared" si="86"/>
        <v>0.68626556458874521</v>
      </c>
      <c r="AB123" s="25">
        <f t="shared" si="87"/>
        <v>-2.9427727505631378E-2</v>
      </c>
      <c r="AC123" s="25">
        <f t="shared" si="88"/>
        <v>0.96174557629121038</v>
      </c>
      <c r="AD123" s="25">
        <f t="shared" si="89"/>
        <v>0.65164005532518221</v>
      </c>
      <c r="AE123" s="25">
        <f t="shared" si="90"/>
        <v>0.18039302512608058</v>
      </c>
      <c r="AF123" s="25">
        <f t="shared" si="91"/>
        <v>0.12971249583995009</v>
      </c>
    </row>
    <row r="124" spans="2:32" x14ac:dyDescent="0.25">
      <c r="B124">
        <f t="shared" si="94"/>
        <v>2002.2999999999997</v>
      </c>
      <c r="C124">
        <v>0</v>
      </c>
      <c r="D124" s="2">
        <v>2.55112406062426</v>
      </c>
      <c r="E124" s="2">
        <v>1.5908865941243</v>
      </c>
      <c r="F124" s="2">
        <v>0.50905909349215095</v>
      </c>
      <c r="G124" s="2">
        <v>0.41871664895067301</v>
      </c>
      <c r="H124" s="2">
        <v>0.105792889756604</v>
      </c>
      <c r="I124" s="2">
        <v>0.31292375919406901</v>
      </c>
      <c r="J124" s="2">
        <v>0.66311085168147699</v>
      </c>
      <c r="K124" s="2">
        <v>0.67381233901193804</v>
      </c>
      <c r="L124" s="2">
        <v>-1.0701487330460901E-2</v>
      </c>
      <c r="M124" s="2">
        <v>0.960237466499959</v>
      </c>
      <c r="N124" s="2">
        <v>0.44619163458604999</v>
      </c>
      <c r="O124" s="2">
        <v>0.46678280958083102</v>
      </c>
      <c r="P124" s="2">
        <v>4.72630223330779E-2</v>
      </c>
      <c r="R124">
        <f t="shared" si="95"/>
        <v>2002.2999999999997</v>
      </c>
      <c r="S124">
        <v>0</v>
      </c>
      <c r="T124" s="25">
        <f t="shared" ref="T124:U124" si="141">AVERAGE(D121:D124)</f>
        <v>3.0766964091553772</v>
      </c>
      <c r="U124" s="25">
        <f t="shared" si="141"/>
        <v>1.8991306515792774</v>
      </c>
      <c r="V124" s="25">
        <f t="shared" si="81"/>
        <v>0.60282375220360152</v>
      </c>
      <c r="W124" s="25">
        <f t="shared" si="82"/>
        <v>0.5585212417909613</v>
      </c>
      <c r="X124" s="25">
        <f t="shared" si="83"/>
        <v>0.12698415850000866</v>
      </c>
      <c r="Y124" s="25">
        <f t="shared" si="84"/>
        <v>0.43153708329095247</v>
      </c>
      <c r="Z124" s="25">
        <f t="shared" si="85"/>
        <v>0.73778565758471426</v>
      </c>
      <c r="AA124" s="25">
        <f t="shared" si="86"/>
        <v>0.76728479268053473</v>
      </c>
      <c r="AB124" s="25">
        <f t="shared" si="87"/>
        <v>-2.9499135095820004E-2</v>
      </c>
      <c r="AC124" s="25">
        <f t="shared" si="88"/>
        <v>1.1775657575760949</v>
      </c>
      <c r="AD124" s="25">
        <f t="shared" si="89"/>
        <v>0.75136803812942055</v>
      </c>
      <c r="AE124" s="25">
        <f t="shared" si="90"/>
        <v>0.31138566200729151</v>
      </c>
      <c r="AF124" s="25">
        <f t="shared" si="91"/>
        <v>0.11481205743938555</v>
      </c>
    </row>
    <row r="125" spans="2:32" x14ac:dyDescent="0.25">
      <c r="B125">
        <f t="shared" si="94"/>
        <v>2002.3999999999996</v>
      </c>
      <c r="C125">
        <v>0</v>
      </c>
      <c r="D125" s="2">
        <v>2.2659937205729799</v>
      </c>
      <c r="E125" s="2">
        <v>1.7317727867896</v>
      </c>
      <c r="F125" s="2">
        <v>0.64495488107402899</v>
      </c>
      <c r="G125" s="2">
        <v>0.30878227885223303</v>
      </c>
      <c r="H125" s="2">
        <v>-6.8910096198112405E-2</v>
      </c>
      <c r="I125" s="2">
        <v>0.37769237505034597</v>
      </c>
      <c r="J125" s="2">
        <v>0.77803562686334005</v>
      </c>
      <c r="K125" s="2">
        <v>0.79712314798717798</v>
      </c>
      <c r="L125" s="2">
        <v>-1.9087521123837999E-2</v>
      </c>
      <c r="M125" s="2">
        <v>0.53422093378337998</v>
      </c>
      <c r="N125" s="2">
        <v>0.33410037657845199</v>
      </c>
      <c r="O125" s="2">
        <v>0.18567707412100301</v>
      </c>
      <c r="P125" s="2">
        <v>1.44434830839258E-2</v>
      </c>
      <c r="R125">
        <f t="shared" si="95"/>
        <v>2002.3999999999996</v>
      </c>
      <c r="S125">
        <v>0</v>
      </c>
      <c r="T125" s="25">
        <f t="shared" ref="T125:U125" si="142">AVERAGE(D122:D125)</f>
        <v>2.8776572965884446</v>
      </c>
      <c r="U125" s="25">
        <f t="shared" si="142"/>
        <v>2.0389579297773404</v>
      </c>
      <c r="V125" s="25">
        <f t="shared" si="81"/>
        <v>0.69746983105578431</v>
      </c>
      <c r="W125" s="25">
        <f t="shared" si="82"/>
        <v>0.4930969478345345</v>
      </c>
      <c r="X125" s="25">
        <f t="shared" si="83"/>
        <v>9.2642622137664984E-2</v>
      </c>
      <c r="Y125" s="25">
        <f t="shared" si="84"/>
        <v>0.40045432569686951</v>
      </c>
      <c r="Z125" s="25">
        <f t="shared" si="85"/>
        <v>0.84839115088702055</v>
      </c>
      <c r="AA125" s="25">
        <f t="shared" si="86"/>
        <v>0.87799955791114626</v>
      </c>
      <c r="AB125" s="25">
        <f t="shared" si="87"/>
        <v>-2.9608407024125198E-2</v>
      </c>
      <c r="AC125" s="25">
        <f t="shared" si="88"/>
        <v>0.83869936681110246</v>
      </c>
      <c r="AD125" s="25">
        <f t="shared" si="89"/>
        <v>0.53135857554879595</v>
      </c>
      <c r="AE125" s="25">
        <f t="shared" si="90"/>
        <v>0.22623751344704424</v>
      </c>
      <c r="AF125" s="25">
        <f t="shared" si="91"/>
        <v>8.1103277815264233E-2</v>
      </c>
    </row>
    <row r="126" spans="2:32" x14ac:dyDescent="0.25">
      <c r="B126">
        <f t="shared" si="94"/>
        <v>2003.1</v>
      </c>
      <c r="C126">
        <v>0</v>
      </c>
      <c r="D126" s="2">
        <v>1.25587715624719</v>
      </c>
      <c r="E126" s="2">
        <v>1.1560587085297001</v>
      </c>
      <c r="F126" s="2">
        <v>0.23608738277496299</v>
      </c>
      <c r="G126" s="2">
        <v>0.377181636961332</v>
      </c>
      <c r="H126" s="2">
        <v>0.101042883377469</v>
      </c>
      <c r="I126" s="2">
        <v>0.27613875358386197</v>
      </c>
      <c r="J126" s="2">
        <v>0.54278968879340905</v>
      </c>
      <c r="K126" s="2">
        <v>0.57005864635778203</v>
      </c>
      <c r="L126" s="2">
        <v>-2.7268957564373201E-2</v>
      </c>
      <c r="M126" s="2">
        <v>9.9818447717489697E-2</v>
      </c>
      <c r="N126" s="2">
        <v>-3.2664146434091303E-2</v>
      </c>
      <c r="O126" s="2">
        <v>3.3215316908714598E-2</v>
      </c>
      <c r="P126" s="2">
        <v>9.9267277242866395E-2</v>
      </c>
      <c r="R126">
        <f t="shared" si="95"/>
        <v>2003.1</v>
      </c>
      <c r="S126">
        <v>0</v>
      </c>
      <c r="T126" s="25">
        <f t="shared" ref="T126:U126" si="143">AVERAGE(D123:D126)</f>
        <v>2.2966376524284975</v>
      </c>
      <c r="U126" s="25">
        <f t="shared" si="143"/>
        <v>1.7659739357441473</v>
      </c>
      <c r="V126" s="25">
        <f t="shared" si="81"/>
        <v>0.55086560319052014</v>
      </c>
      <c r="W126" s="25">
        <f t="shared" si="82"/>
        <v>0.44384238197106629</v>
      </c>
      <c r="X126" s="25">
        <f t="shared" si="83"/>
        <v>0.10423914646547217</v>
      </c>
      <c r="Y126" s="25">
        <f t="shared" si="84"/>
        <v>0.33960323550559374</v>
      </c>
      <c r="Z126" s="25">
        <f t="shared" si="85"/>
        <v>0.77126595058256153</v>
      </c>
      <c r="AA126" s="25">
        <f t="shared" si="86"/>
        <v>0.79616264394820202</v>
      </c>
      <c r="AB126" s="25">
        <f t="shared" si="87"/>
        <v>-2.4896693365639946E-2</v>
      </c>
      <c r="AC126" s="25">
        <f t="shared" si="88"/>
        <v>0.53066371668434986</v>
      </c>
      <c r="AD126" s="25">
        <f t="shared" si="89"/>
        <v>0.31228694165438869</v>
      </c>
      <c r="AE126" s="25">
        <f t="shared" si="90"/>
        <v>0.12996631476924139</v>
      </c>
      <c r="AF126" s="25">
        <f t="shared" si="91"/>
        <v>8.8410460260720011E-2</v>
      </c>
    </row>
    <row r="127" spans="2:32" x14ac:dyDescent="0.25">
      <c r="B127">
        <f t="shared" si="94"/>
        <v>2003.1999999999998</v>
      </c>
      <c r="C127">
        <v>0</v>
      </c>
      <c r="D127" s="2">
        <v>2.66961814661104</v>
      </c>
      <c r="E127" s="2">
        <v>2.37942283022887</v>
      </c>
      <c r="F127" s="2">
        <v>1.64277788554743</v>
      </c>
      <c r="G127" s="2">
        <v>0.286518172743773</v>
      </c>
      <c r="H127" s="2">
        <v>-4.7350853961820601E-2</v>
      </c>
      <c r="I127" s="2">
        <v>0.33386902670559399</v>
      </c>
      <c r="J127" s="2">
        <v>0.45012677193766298</v>
      </c>
      <c r="K127" s="2">
        <v>0.47380493907367399</v>
      </c>
      <c r="L127" s="2">
        <v>-2.3678167136011001E-2</v>
      </c>
      <c r="M127" s="2">
        <v>0.290195316382172</v>
      </c>
      <c r="N127" s="2">
        <v>5.0678983019517398E-2</v>
      </c>
      <c r="O127" s="2">
        <v>0.106936010287112</v>
      </c>
      <c r="P127" s="2">
        <v>0.13258032307554199</v>
      </c>
      <c r="R127">
        <f t="shared" si="95"/>
        <v>2003.1999999999998</v>
      </c>
      <c r="S127">
        <v>0</v>
      </c>
      <c r="T127" s="25">
        <f t="shared" ref="T127:U127" si="144">AVERAGE(D124:D127)</f>
        <v>2.1856532710138676</v>
      </c>
      <c r="U127" s="25">
        <f t="shared" si="144"/>
        <v>1.7145352299181176</v>
      </c>
      <c r="V127" s="25">
        <f t="shared" si="81"/>
        <v>0.75821981072214317</v>
      </c>
      <c r="W127" s="25">
        <f t="shared" si="82"/>
        <v>0.34779968437700282</v>
      </c>
      <c r="X127" s="25">
        <f t="shared" si="83"/>
        <v>2.2643705743534998E-2</v>
      </c>
      <c r="Y127" s="25">
        <f t="shared" si="84"/>
        <v>0.32515597863346773</v>
      </c>
      <c r="Z127" s="25">
        <f t="shared" si="85"/>
        <v>0.60851573481897225</v>
      </c>
      <c r="AA127" s="25">
        <f t="shared" si="86"/>
        <v>0.62869976810764294</v>
      </c>
      <c r="AB127" s="25">
        <f t="shared" si="87"/>
        <v>-2.0184033288670775E-2</v>
      </c>
      <c r="AC127" s="25">
        <f t="shared" si="88"/>
        <v>0.47111804109575017</v>
      </c>
      <c r="AD127" s="25">
        <f t="shared" si="89"/>
        <v>0.199576711937482</v>
      </c>
      <c r="AE127" s="25">
        <f t="shared" si="90"/>
        <v>0.19815280272441516</v>
      </c>
      <c r="AF127" s="25">
        <f t="shared" si="91"/>
        <v>7.3388526433853019E-2</v>
      </c>
    </row>
    <row r="128" spans="2:32" x14ac:dyDescent="0.25">
      <c r="B128">
        <f t="shared" si="94"/>
        <v>2003.2999999999997</v>
      </c>
      <c r="C128">
        <v>0</v>
      </c>
      <c r="D128" s="2">
        <v>1.2177571901959101</v>
      </c>
      <c r="E128" s="2">
        <v>0.65404676965647401</v>
      </c>
      <c r="F128" s="2">
        <v>-6.9712085607123803E-2</v>
      </c>
      <c r="G128" s="2">
        <v>0.24583822988502599</v>
      </c>
      <c r="H128" s="2">
        <v>-5.6418784558778398E-2</v>
      </c>
      <c r="I128" s="2">
        <v>0.30225701444380498</v>
      </c>
      <c r="J128" s="2">
        <v>0.477920625378571</v>
      </c>
      <c r="K128" s="2">
        <v>0.482668148284851</v>
      </c>
      <c r="L128" s="2">
        <v>-4.7475229062804202E-3</v>
      </c>
      <c r="M128" s="2">
        <v>0.56371042053944398</v>
      </c>
      <c r="N128" s="2">
        <v>0.36209400800980801</v>
      </c>
      <c r="O128" s="2">
        <v>0.28634057030474702</v>
      </c>
      <c r="P128" s="2">
        <v>-8.4724157775111705E-2</v>
      </c>
      <c r="R128">
        <f t="shared" si="95"/>
        <v>2003.2999999999997</v>
      </c>
      <c r="S128">
        <v>0</v>
      </c>
      <c r="T128" s="25">
        <f t="shared" ref="T128:U128" si="145">AVERAGE(D125:D128)</f>
        <v>1.85231155340678</v>
      </c>
      <c r="U128" s="25">
        <f t="shared" si="145"/>
        <v>1.480325273801161</v>
      </c>
      <c r="V128" s="25">
        <f t="shared" si="81"/>
        <v>0.61352701594732462</v>
      </c>
      <c r="W128" s="25">
        <f t="shared" si="82"/>
        <v>0.30458007961059103</v>
      </c>
      <c r="X128" s="25">
        <f t="shared" si="83"/>
        <v>-1.7909212835310599E-2</v>
      </c>
      <c r="Y128" s="25">
        <f t="shared" si="84"/>
        <v>0.32248929244590174</v>
      </c>
      <c r="Z128" s="25">
        <f t="shared" si="85"/>
        <v>0.56221817824324571</v>
      </c>
      <c r="AA128" s="25">
        <f t="shared" si="86"/>
        <v>0.5809137204258713</v>
      </c>
      <c r="AB128" s="25">
        <f t="shared" si="87"/>
        <v>-1.8695542182625653E-2</v>
      </c>
      <c r="AC128" s="25">
        <f t="shared" si="88"/>
        <v>0.37198627960562142</v>
      </c>
      <c r="AD128" s="25">
        <f t="shared" si="89"/>
        <v>0.17855230529342153</v>
      </c>
      <c r="AE128" s="25">
        <f t="shared" si="90"/>
        <v>0.15304224290539414</v>
      </c>
      <c r="AF128" s="25">
        <f t="shared" si="91"/>
        <v>4.0391731406805617E-2</v>
      </c>
    </row>
    <row r="129" spans="2:32" x14ac:dyDescent="0.25">
      <c r="B129">
        <f t="shared" si="94"/>
        <v>2003.3999999999996</v>
      </c>
      <c r="C129">
        <v>0</v>
      </c>
      <c r="D129" s="2">
        <v>1.2757241212872801</v>
      </c>
      <c r="E129" s="2">
        <v>1.3880642454952501</v>
      </c>
      <c r="F129" s="2">
        <v>0.63607783401690099</v>
      </c>
      <c r="G129" s="2">
        <v>0.29159789714748402</v>
      </c>
      <c r="H129" s="2">
        <v>-4.71414910871302E-2</v>
      </c>
      <c r="I129" s="2">
        <v>0.33873938823461403</v>
      </c>
      <c r="J129" s="2">
        <v>0.46038851433087002</v>
      </c>
      <c r="K129" s="2">
        <v>0.46880339223383299</v>
      </c>
      <c r="L129" s="2">
        <v>-8.4148779029627196E-3</v>
      </c>
      <c r="M129" s="2">
        <v>-0.112340124207973</v>
      </c>
      <c r="N129" s="2">
        <v>4.8379245373365701E-2</v>
      </c>
      <c r="O129" s="2">
        <v>-1.9078052444869601E-2</v>
      </c>
      <c r="P129" s="2">
        <v>-0.14164131713646899</v>
      </c>
      <c r="R129">
        <f t="shared" si="95"/>
        <v>2003.3999999999996</v>
      </c>
      <c r="S129">
        <v>0</v>
      </c>
      <c r="T129" s="25">
        <f t="shared" ref="T129:U129" si="146">AVERAGE(D126:D129)</f>
        <v>1.604744153585355</v>
      </c>
      <c r="U129" s="25">
        <f t="shared" si="146"/>
        <v>1.3943981384775734</v>
      </c>
      <c r="V129" s="25">
        <f t="shared" si="81"/>
        <v>0.61130775418304251</v>
      </c>
      <c r="W129" s="25">
        <f t="shared" si="82"/>
        <v>0.30028398418440377</v>
      </c>
      <c r="X129" s="25">
        <f t="shared" si="83"/>
        <v>-1.2467061557565049E-2</v>
      </c>
      <c r="Y129" s="25">
        <f t="shared" si="84"/>
        <v>0.31275104574196877</v>
      </c>
      <c r="Z129" s="25">
        <f t="shared" si="85"/>
        <v>0.48280640011012832</v>
      </c>
      <c r="AA129" s="25">
        <f t="shared" si="86"/>
        <v>0.49883378148753499</v>
      </c>
      <c r="AB129" s="25">
        <f t="shared" si="87"/>
        <v>-1.6027381377406835E-2</v>
      </c>
      <c r="AC129" s="25">
        <f t="shared" si="88"/>
        <v>0.21034601510778317</v>
      </c>
      <c r="AD129" s="25">
        <f t="shared" si="89"/>
        <v>0.10712202249214994</v>
      </c>
      <c r="AE129" s="25">
        <f t="shared" si="90"/>
        <v>0.101853461263926</v>
      </c>
      <c r="AF129" s="25">
        <f t="shared" si="91"/>
        <v>1.3705313517069218E-3</v>
      </c>
    </row>
    <row r="130" spans="2:32" x14ac:dyDescent="0.25">
      <c r="B130">
        <f t="shared" si="94"/>
        <v>2004.1</v>
      </c>
      <c r="C130">
        <v>0</v>
      </c>
      <c r="D130" s="2">
        <v>1.0393276858387901</v>
      </c>
      <c r="E130" s="2">
        <v>0.61215826069547996</v>
      </c>
      <c r="F130" s="2">
        <v>0.32707461637667801</v>
      </c>
      <c r="G130" s="2">
        <v>0.34092274645611598</v>
      </c>
      <c r="H130" s="2">
        <v>-0.106209864565687</v>
      </c>
      <c r="I130" s="2">
        <v>0.44713261102180402</v>
      </c>
      <c r="J130" s="2">
        <v>-5.5839102137314897E-2</v>
      </c>
      <c r="K130" s="2">
        <v>-4.4101050868024003E-2</v>
      </c>
      <c r="L130" s="2">
        <v>-1.1738051269290801E-2</v>
      </c>
      <c r="M130" s="2">
        <v>0.42716942514331602</v>
      </c>
      <c r="N130" s="2">
        <v>0.165569998886507</v>
      </c>
      <c r="O130" s="2">
        <v>0.215978993210033</v>
      </c>
      <c r="P130" s="2">
        <v>4.5620433046775197E-2</v>
      </c>
      <c r="R130">
        <f t="shared" si="95"/>
        <v>2004.1</v>
      </c>
      <c r="S130">
        <v>0</v>
      </c>
      <c r="T130" s="25">
        <f t="shared" ref="T130:U130" si="147">AVERAGE(D127:D130)</f>
        <v>1.5506067859832551</v>
      </c>
      <c r="U130" s="25">
        <f t="shared" si="147"/>
        <v>1.2584230265190186</v>
      </c>
      <c r="V130" s="25">
        <f t="shared" si="81"/>
        <v>0.63405456258347126</v>
      </c>
      <c r="W130" s="25">
        <f t="shared" si="82"/>
        <v>0.29121926155809974</v>
      </c>
      <c r="X130" s="25">
        <f t="shared" si="83"/>
        <v>-6.4280248543354054E-2</v>
      </c>
      <c r="Y130" s="25">
        <f t="shared" si="84"/>
        <v>0.35549951010145425</v>
      </c>
      <c r="Z130" s="25">
        <f t="shared" si="85"/>
        <v>0.33314920237744727</v>
      </c>
      <c r="AA130" s="25">
        <f t="shared" si="86"/>
        <v>0.34529385718108352</v>
      </c>
      <c r="AB130" s="25">
        <f t="shared" si="87"/>
        <v>-1.2144654803636235E-2</v>
      </c>
      <c r="AC130" s="25">
        <f t="shared" si="88"/>
        <v>0.29218375946423975</v>
      </c>
      <c r="AD130" s="25">
        <f t="shared" si="89"/>
        <v>0.15668055882229953</v>
      </c>
      <c r="AE130" s="25">
        <f t="shared" si="90"/>
        <v>0.1475443803392556</v>
      </c>
      <c r="AF130" s="25">
        <f t="shared" si="91"/>
        <v>-1.2041179697315878E-2</v>
      </c>
    </row>
    <row r="131" spans="2:32" x14ac:dyDescent="0.25">
      <c r="B131">
        <f t="shared" si="94"/>
        <v>2004.1999999999998</v>
      </c>
      <c r="C131">
        <v>0</v>
      </c>
      <c r="D131" s="2">
        <v>1.3164456034835399</v>
      </c>
      <c r="E131" s="2">
        <v>0.61296890438514096</v>
      </c>
      <c r="F131" s="2">
        <v>0.394463465573065</v>
      </c>
      <c r="G131" s="2">
        <v>0.184660916180137</v>
      </c>
      <c r="H131" s="2">
        <v>-0.159804094369455</v>
      </c>
      <c r="I131" s="2">
        <v>0.344465010549593</v>
      </c>
      <c r="J131" s="2">
        <v>3.3844522631937497E-2</v>
      </c>
      <c r="K131" s="2">
        <v>4.4007915723742297E-2</v>
      </c>
      <c r="L131" s="2">
        <v>-1.01633930918048E-2</v>
      </c>
      <c r="M131" s="2">
        <v>0.70347669909839805</v>
      </c>
      <c r="N131" s="2">
        <v>0.31361794349505601</v>
      </c>
      <c r="O131" s="2">
        <v>0.36007417078119702</v>
      </c>
      <c r="P131" s="2">
        <v>2.9784584822145001E-2</v>
      </c>
      <c r="R131">
        <f t="shared" si="95"/>
        <v>2004.1999999999998</v>
      </c>
      <c r="S131">
        <v>0</v>
      </c>
      <c r="T131" s="25">
        <f t="shared" ref="T131:U131" si="148">AVERAGE(D128:D131)</f>
        <v>1.2123136502013803</v>
      </c>
      <c r="U131" s="25">
        <f t="shared" si="148"/>
        <v>0.81680954505808623</v>
      </c>
      <c r="V131" s="25">
        <f t="shared" si="81"/>
        <v>0.32197595758988007</v>
      </c>
      <c r="W131" s="25">
        <f t="shared" si="82"/>
        <v>0.26575494741719075</v>
      </c>
      <c r="X131" s="25">
        <f t="shared" si="83"/>
        <v>-9.2393558645262649E-2</v>
      </c>
      <c r="Y131" s="25">
        <f t="shared" si="84"/>
        <v>0.35814850606245402</v>
      </c>
      <c r="Z131" s="25">
        <f t="shared" si="85"/>
        <v>0.22907864005101589</v>
      </c>
      <c r="AA131" s="25">
        <f t="shared" si="86"/>
        <v>0.23784460134360058</v>
      </c>
      <c r="AB131" s="25">
        <f t="shared" si="87"/>
        <v>-8.7659612925846848E-3</v>
      </c>
      <c r="AC131" s="25">
        <f t="shared" si="88"/>
        <v>0.39550410514329626</v>
      </c>
      <c r="AD131" s="25">
        <f t="shared" si="89"/>
        <v>0.22241529894118417</v>
      </c>
      <c r="AE131" s="25">
        <f t="shared" si="90"/>
        <v>0.21082892046277685</v>
      </c>
      <c r="AF131" s="25">
        <f t="shared" si="91"/>
        <v>-3.7740114260665127E-2</v>
      </c>
    </row>
    <row r="132" spans="2:32" x14ac:dyDescent="0.25">
      <c r="B132">
        <f t="shared" si="94"/>
        <v>2004.2999999999997</v>
      </c>
      <c r="C132">
        <v>0</v>
      </c>
      <c r="D132" s="2">
        <v>0.96001606705252795</v>
      </c>
      <c r="E132" s="2">
        <v>1.0824060301460301</v>
      </c>
      <c r="F132" s="2">
        <v>0.53562154782564397</v>
      </c>
      <c r="G132" s="2">
        <v>0.25145300109084101</v>
      </c>
      <c r="H132" s="2">
        <v>-8.7903972124716595E-2</v>
      </c>
      <c r="I132" s="2">
        <v>0.33935697321555702</v>
      </c>
      <c r="J132" s="2">
        <v>0.29533148122955</v>
      </c>
      <c r="K132" s="2">
        <v>0.29734150867447601</v>
      </c>
      <c r="L132" s="2">
        <v>-2.01002744492629E-3</v>
      </c>
      <c r="M132" s="2">
        <v>-0.122389963093507</v>
      </c>
      <c r="N132" s="2">
        <v>-3.1889481998156201E-2</v>
      </c>
      <c r="O132" s="2">
        <v>-4.7760325578931499E-2</v>
      </c>
      <c r="P132" s="2">
        <v>-4.2740155516419798E-2</v>
      </c>
      <c r="R132">
        <f t="shared" si="95"/>
        <v>2004.2999999999997</v>
      </c>
      <c r="S132">
        <v>0</v>
      </c>
      <c r="T132" s="25">
        <f t="shared" ref="T132:U132" si="149">AVERAGE(D129:D132)</f>
        <v>1.1478783694155346</v>
      </c>
      <c r="U132" s="25">
        <f t="shared" si="149"/>
        <v>0.92389936018047525</v>
      </c>
      <c r="V132" s="25">
        <f t="shared" si="81"/>
        <v>0.47330936594807194</v>
      </c>
      <c r="W132" s="25">
        <f t="shared" si="82"/>
        <v>0.26715864021864449</v>
      </c>
      <c r="X132" s="25">
        <f t="shared" si="83"/>
        <v>-0.10026485553674719</v>
      </c>
      <c r="Y132" s="25">
        <f t="shared" si="84"/>
        <v>0.36742349575539202</v>
      </c>
      <c r="Z132" s="25">
        <f t="shared" si="85"/>
        <v>0.18343135401376065</v>
      </c>
      <c r="AA132" s="25">
        <f t="shared" si="86"/>
        <v>0.19151294144100683</v>
      </c>
      <c r="AB132" s="25">
        <f t="shared" si="87"/>
        <v>-8.0815874272461528E-3</v>
      </c>
      <c r="AC132" s="25">
        <f t="shared" si="88"/>
        <v>0.22397900923505848</v>
      </c>
      <c r="AD132" s="25">
        <f t="shared" si="89"/>
        <v>0.12391942643919313</v>
      </c>
      <c r="AE132" s="25">
        <f t="shared" si="90"/>
        <v>0.12730369649185722</v>
      </c>
      <c r="AF132" s="25">
        <f t="shared" si="91"/>
        <v>-2.7244113695992146E-2</v>
      </c>
    </row>
    <row r="133" spans="2:32" x14ac:dyDescent="0.25">
      <c r="B133">
        <f t="shared" si="94"/>
        <v>2004.3999999999996</v>
      </c>
      <c r="C133">
        <v>0</v>
      </c>
      <c r="D133" s="2">
        <v>0.26666531081218098</v>
      </c>
      <c r="E133" s="2">
        <v>0.171054071221794</v>
      </c>
      <c r="F133" s="2">
        <v>-0.22302815168786</v>
      </c>
      <c r="G133" s="2">
        <v>0.23017779903522301</v>
      </c>
      <c r="H133" s="2">
        <v>-0.119074614354556</v>
      </c>
      <c r="I133" s="2">
        <v>0.34925241338977903</v>
      </c>
      <c r="J133" s="2">
        <v>0.16390442387443099</v>
      </c>
      <c r="K133" s="2">
        <v>0.16748248072418501</v>
      </c>
      <c r="L133" s="2">
        <v>-3.5780568497538298E-3</v>
      </c>
      <c r="M133" s="2">
        <v>9.5611239590387601E-2</v>
      </c>
      <c r="N133" s="2">
        <v>2.6893564082714299E-2</v>
      </c>
      <c r="O133" s="2">
        <v>0.194828635911826</v>
      </c>
      <c r="P133" s="2">
        <v>-0.12611096040415301</v>
      </c>
      <c r="R133">
        <f t="shared" si="95"/>
        <v>2004.3999999999996</v>
      </c>
      <c r="S133">
        <v>0</v>
      </c>
      <c r="T133" s="25">
        <f t="shared" ref="T133:U133" si="150">AVERAGE(D130:D133)</f>
        <v>0.89561366679675969</v>
      </c>
      <c r="U133" s="25">
        <f t="shared" si="150"/>
        <v>0.6196468166121113</v>
      </c>
      <c r="V133" s="25">
        <f t="shared" si="81"/>
        <v>0.25853286952188176</v>
      </c>
      <c r="W133" s="25">
        <f t="shared" si="82"/>
        <v>0.25180361569057924</v>
      </c>
      <c r="X133" s="25">
        <f t="shared" si="83"/>
        <v>-0.11824813635360365</v>
      </c>
      <c r="Y133" s="25">
        <f t="shared" si="84"/>
        <v>0.37005175204418322</v>
      </c>
      <c r="Z133" s="25">
        <f t="shared" si="85"/>
        <v>0.10931033139965089</v>
      </c>
      <c r="AA133" s="25">
        <f t="shared" si="86"/>
        <v>0.11618271356359483</v>
      </c>
      <c r="AB133" s="25">
        <f t="shared" si="87"/>
        <v>-6.8723821639439303E-3</v>
      </c>
      <c r="AC133" s="25">
        <f t="shared" si="88"/>
        <v>0.27596685018464867</v>
      </c>
      <c r="AD133" s="25">
        <f t="shared" si="89"/>
        <v>0.11854800611653028</v>
      </c>
      <c r="AE133" s="25">
        <f t="shared" si="90"/>
        <v>0.18078036858103114</v>
      </c>
      <c r="AF133" s="25">
        <f t="shared" si="91"/>
        <v>-2.3361524512913151E-2</v>
      </c>
    </row>
    <row r="134" spans="2:32" x14ac:dyDescent="0.25">
      <c r="B134">
        <f t="shared" si="94"/>
        <v>2005.1</v>
      </c>
      <c r="C134">
        <v>0</v>
      </c>
      <c r="D134" s="2">
        <v>0.26769123827958402</v>
      </c>
      <c r="E134" s="2">
        <v>0.12857864586910001</v>
      </c>
      <c r="F134" s="2">
        <v>0.23628323180647801</v>
      </c>
      <c r="G134" s="2">
        <v>0.30834546110111499</v>
      </c>
      <c r="H134" s="2">
        <v>-7.5543782596928094E-2</v>
      </c>
      <c r="I134" s="2">
        <v>0.383889243698044</v>
      </c>
      <c r="J134" s="2">
        <v>-0.41605004703849302</v>
      </c>
      <c r="K134" s="2">
        <v>-0.39915032035623099</v>
      </c>
      <c r="L134" s="2">
        <v>-1.68997266822625E-2</v>
      </c>
      <c r="M134" s="2">
        <v>0.13911259241048299</v>
      </c>
      <c r="N134" s="2">
        <v>2.1939685308090401E-2</v>
      </c>
      <c r="O134" s="2">
        <v>0.18551885578681199</v>
      </c>
      <c r="P134" s="2">
        <v>-6.83459486844189E-2</v>
      </c>
      <c r="R134">
        <f t="shared" si="95"/>
        <v>2005.1</v>
      </c>
      <c r="S134">
        <v>0</v>
      </c>
      <c r="T134" s="25">
        <f t="shared" ref="T134:U134" si="151">AVERAGE(D131:D134)</f>
        <v>0.70270455490695827</v>
      </c>
      <c r="U134" s="25">
        <f t="shared" si="151"/>
        <v>0.49875191290551629</v>
      </c>
      <c r="V134" s="25">
        <f t="shared" si="81"/>
        <v>0.23583502337933177</v>
      </c>
      <c r="W134" s="25">
        <f t="shared" si="82"/>
        <v>0.24365929435182898</v>
      </c>
      <c r="X134" s="25">
        <f t="shared" si="83"/>
        <v>-0.11058161586141393</v>
      </c>
      <c r="Y134" s="25">
        <f t="shared" si="84"/>
        <v>0.35424091021324322</v>
      </c>
      <c r="Z134" s="25">
        <f t="shared" si="85"/>
        <v>1.9257595174356365E-2</v>
      </c>
      <c r="AA134" s="25">
        <f t="shared" si="86"/>
        <v>2.7420396191543073E-2</v>
      </c>
      <c r="AB134" s="25">
        <f t="shared" si="87"/>
        <v>-8.1628010171868551E-3</v>
      </c>
      <c r="AC134" s="25">
        <f t="shared" si="88"/>
        <v>0.20395264200144042</v>
      </c>
      <c r="AD134" s="25">
        <f t="shared" si="89"/>
        <v>8.2640427721926119E-2</v>
      </c>
      <c r="AE134" s="25">
        <f t="shared" si="90"/>
        <v>0.1731653342252259</v>
      </c>
      <c r="AF134" s="25">
        <f t="shared" si="91"/>
        <v>-5.1853119945711679E-2</v>
      </c>
    </row>
    <row r="135" spans="2:32" x14ac:dyDescent="0.25">
      <c r="B135">
        <f t="shared" si="94"/>
        <v>2005.1999999999998</v>
      </c>
      <c r="C135">
        <v>0</v>
      </c>
      <c r="D135" s="2">
        <v>8.5694603602667896E-2</v>
      </c>
      <c r="E135" s="2">
        <v>-4.19148620600098E-2</v>
      </c>
      <c r="F135" s="2">
        <v>0.125871266788429</v>
      </c>
      <c r="G135" s="2">
        <v>0.26752582056299701</v>
      </c>
      <c r="H135" s="2">
        <v>-3.0689981910398199E-2</v>
      </c>
      <c r="I135" s="2">
        <v>0.29821580247339502</v>
      </c>
      <c r="J135" s="2">
        <v>-0.43531194941143603</v>
      </c>
      <c r="K135" s="2">
        <v>-0.419098284554554</v>
      </c>
      <c r="L135" s="2">
        <v>-1.6213664856880999E-2</v>
      </c>
      <c r="M135" s="2">
        <v>0.127609465662677</v>
      </c>
      <c r="N135" s="2">
        <v>6.96229109904523E-2</v>
      </c>
      <c r="O135" s="2">
        <v>0.113180089718475</v>
      </c>
      <c r="P135" s="2">
        <v>-5.5193535046249999E-2</v>
      </c>
      <c r="R135">
        <f t="shared" si="95"/>
        <v>2005.1999999999998</v>
      </c>
      <c r="S135">
        <v>0</v>
      </c>
      <c r="T135" s="25">
        <f t="shared" ref="T135:U135" si="152">AVERAGE(D132:D135)</f>
        <v>0.39501680493674018</v>
      </c>
      <c r="U135" s="25">
        <f t="shared" si="152"/>
        <v>0.3350309712942286</v>
      </c>
      <c r="V135" s="25">
        <f t="shared" si="81"/>
        <v>0.16868697368317273</v>
      </c>
      <c r="W135" s="25">
        <f t="shared" si="82"/>
        <v>0.26437552044754398</v>
      </c>
      <c r="X135" s="25">
        <f t="shared" si="83"/>
        <v>-7.8303087746649708E-2</v>
      </c>
      <c r="Y135" s="25">
        <f t="shared" si="84"/>
        <v>0.34267860819419377</v>
      </c>
      <c r="Z135" s="25">
        <f t="shared" si="85"/>
        <v>-9.8031522836487014E-2</v>
      </c>
      <c r="AA135" s="25">
        <f t="shared" si="86"/>
        <v>-8.8356153878031002E-2</v>
      </c>
      <c r="AB135" s="25">
        <f t="shared" si="87"/>
        <v>-9.6753689584559051E-3</v>
      </c>
      <c r="AC135" s="25">
        <f t="shared" si="88"/>
        <v>5.9985833642510145E-2</v>
      </c>
      <c r="AD135" s="25">
        <f t="shared" si="89"/>
        <v>2.1641669595775199E-2</v>
      </c>
      <c r="AE135" s="25">
        <f t="shared" si="90"/>
        <v>0.11144181395954537</v>
      </c>
      <c r="AF135" s="25">
        <f t="shared" si="91"/>
        <v>-7.3097649912810425E-2</v>
      </c>
    </row>
    <row r="136" spans="2:32" x14ac:dyDescent="0.25">
      <c r="B136">
        <f t="shared" si="94"/>
        <v>2005.2999999999997</v>
      </c>
      <c r="C136">
        <v>0</v>
      </c>
      <c r="D136" s="2">
        <v>0.651096508390411</v>
      </c>
      <c r="E136" s="2">
        <v>0.59745915563476404</v>
      </c>
      <c r="F136" s="2">
        <v>0.51849713499174599</v>
      </c>
      <c r="G136" s="2">
        <v>0.23334128015731601</v>
      </c>
      <c r="H136" s="2">
        <v>-1.99440516914428E-2</v>
      </c>
      <c r="I136" s="2">
        <v>0.25328533184875901</v>
      </c>
      <c r="J136" s="2">
        <v>-0.15437925951429801</v>
      </c>
      <c r="K136" s="2">
        <v>-0.149818050221314</v>
      </c>
      <c r="L136" s="2">
        <v>-4.5612092929835299E-3</v>
      </c>
      <c r="M136" s="2">
        <v>5.3637352755647398E-2</v>
      </c>
      <c r="N136" s="2">
        <v>7.8827055921841596E-2</v>
      </c>
      <c r="O136" s="2">
        <v>1.5724575297474799E-2</v>
      </c>
      <c r="P136" s="2">
        <v>-4.0914278463668997E-2</v>
      </c>
      <c r="R136">
        <f t="shared" si="95"/>
        <v>2005.2999999999997</v>
      </c>
      <c r="S136">
        <v>0</v>
      </c>
      <c r="T136" s="25">
        <f t="shared" ref="T136:U136" si="153">AVERAGE(D133:D136)</f>
        <v>0.31778691527121095</v>
      </c>
      <c r="U136" s="25">
        <f t="shared" si="153"/>
        <v>0.21379425266641205</v>
      </c>
      <c r="V136" s="25">
        <f t="shared" si="81"/>
        <v>0.16440587047469823</v>
      </c>
      <c r="W136" s="25">
        <f t="shared" si="82"/>
        <v>0.25984759021416276</v>
      </c>
      <c r="X136" s="25">
        <f t="shared" si="83"/>
        <v>-6.1313107638331275E-2</v>
      </c>
      <c r="Y136" s="25">
        <f t="shared" si="84"/>
        <v>0.32116069785249424</v>
      </c>
      <c r="Z136" s="25">
        <f t="shared" si="85"/>
        <v>-0.21045920802244902</v>
      </c>
      <c r="AA136" s="25">
        <f t="shared" si="86"/>
        <v>-0.20014604360197849</v>
      </c>
      <c r="AB136" s="25">
        <f t="shared" si="87"/>
        <v>-1.0313164420470216E-2</v>
      </c>
      <c r="AC136" s="25">
        <f t="shared" si="88"/>
        <v>0.10399266260479875</v>
      </c>
      <c r="AD136" s="25">
        <f t="shared" si="89"/>
        <v>4.9320804075774646E-2</v>
      </c>
      <c r="AE136" s="25">
        <f t="shared" si="90"/>
        <v>0.12731303917864695</v>
      </c>
      <c r="AF136" s="25">
        <f t="shared" si="91"/>
        <v>-7.264118064962273E-2</v>
      </c>
    </row>
    <row r="137" spans="2:32" x14ac:dyDescent="0.25">
      <c r="B137">
        <f t="shared" si="94"/>
        <v>2005.3999999999996</v>
      </c>
      <c r="C137">
        <v>0</v>
      </c>
      <c r="D137" s="2">
        <v>-0.323370848726382</v>
      </c>
      <c r="E137" s="2">
        <v>-0.36290197576778999</v>
      </c>
      <c r="F137" s="2">
        <v>-0.42167796698028298</v>
      </c>
      <c r="G137" s="2">
        <v>0.33445412234528699</v>
      </c>
      <c r="H137" s="2">
        <v>2.3549867905191701E-2</v>
      </c>
      <c r="I137" s="2">
        <v>0.31090425444009601</v>
      </c>
      <c r="J137" s="2">
        <v>-0.27567813113279399</v>
      </c>
      <c r="K137" s="2">
        <v>-0.26757229006504302</v>
      </c>
      <c r="L137" s="2">
        <v>-8.1058410677517997E-3</v>
      </c>
      <c r="M137" s="2">
        <v>3.9531127041407502E-2</v>
      </c>
      <c r="N137" s="2">
        <v>0.12814328347669299</v>
      </c>
      <c r="O137" s="2">
        <v>-2.0910204643218799E-2</v>
      </c>
      <c r="P137" s="2">
        <v>-6.7701951792067103E-2</v>
      </c>
      <c r="R137">
        <f t="shared" si="95"/>
        <v>2005.3999999999996</v>
      </c>
      <c r="S137">
        <v>0</v>
      </c>
      <c r="T137" s="25">
        <f t="shared" ref="T137:U137" si="154">AVERAGE(D134:D137)</f>
        <v>0.17027787538657024</v>
      </c>
      <c r="U137" s="25">
        <f t="shared" si="154"/>
        <v>8.0305240919016072E-2</v>
      </c>
      <c r="V137" s="25">
        <f t="shared" si="81"/>
        <v>0.1147434166515925</v>
      </c>
      <c r="W137" s="25">
        <f t="shared" si="82"/>
        <v>0.28591667104167878</v>
      </c>
      <c r="X137" s="25">
        <f t="shared" si="83"/>
        <v>-2.5656987073394352E-2</v>
      </c>
      <c r="Y137" s="25">
        <f t="shared" si="84"/>
        <v>0.31157365811507354</v>
      </c>
      <c r="Z137" s="25">
        <f t="shared" si="85"/>
        <v>-0.3203548467742553</v>
      </c>
      <c r="AA137" s="25">
        <f t="shared" si="86"/>
        <v>-0.30890973629928553</v>
      </c>
      <c r="AB137" s="25">
        <f t="shared" si="87"/>
        <v>-1.1445110474969707E-2</v>
      </c>
      <c r="AC137" s="25">
        <f t="shared" si="88"/>
        <v>8.9972634467553714E-2</v>
      </c>
      <c r="AD137" s="25">
        <f t="shared" si="89"/>
        <v>7.4633233924269321E-2</v>
      </c>
      <c r="AE137" s="25">
        <f t="shared" si="90"/>
        <v>7.337832903988574E-2</v>
      </c>
      <c r="AF137" s="25">
        <f t="shared" si="91"/>
        <v>-5.803892849660125E-2</v>
      </c>
    </row>
    <row r="138" spans="2:32" x14ac:dyDescent="0.25">
      <c r="B138">
        <f t="shared" si="94"/>
        <v>2006.1</v>
      </c>
      <c r="C138">
        <v>0</v>
      </c>
      <c r="D138" s="2">
        <v>0.87954639987405603</v>
      </c>
      <c r="E138" s="2">
        <v>1.1676732530665199</v>
      </c>
      <c r="F138" s="2">
        <v>0.74989293723117301</v>
      </c>
      <c r="G138" s="2">
        <v>0.77685094663520604</v>
      </c>
      <c r="H138" s="2">
        <v>-1.7153222386749201E-2</v>
      </c>
      <c r="I138" s="2">
        <v>0.79400416902195503</v>
      </c>
      <c r="J138" s="2">
        <v>-0.35907063079985402</v>
      </c>
      <c r="K138" s="2">
        <v>-0.326014105875023</v>
      </c>
      <c r="L138" s="2">
        <v>-3.3056524924830202E-2</v>
      </c>
      <c r="M138" s="2">
        <v>-0.288126853192469</v>
      </c>
      <c r="N138" s="2">
        <v>-9.9214305281768403E-2</v>
      </c>
      <c r="O138" s="2">
        <v>-0.150537144393289</v>
      </c>
      <c r="P138" s="2">
        <v>-3.8375403517411498E-2</v>
      </c>
      <c r="R138">
        <f t="shared" si="95"/>
        <v>2006.1</v>
      </c>
      <c r="S138">
        <v>0</v>
      </c>
      <c r="T138" s="25">
        <f t="shared" ref="T138:U138" si="155">AVERAGE(D135:D138)</f>
        <v>0.3232416657851882</v>
      </c>
      <c r="U138" s="25">
        <f t="shared" si="155"/>
        <v>0.34007889271837105</v>
      </c>
      <c r="V138" s="25">
        <f t="shared" si="81"/>
        <v>0.24314584300776626</v>
      </c>
      <c r="W138" s="25">
        <f t="shared" si="82"/>
        <v>0.4030430424252015</v>
      </c>
      <c r="X138" s="25">
        <f t="shared" si="83"/>
        <v>-1.1059347020849625E-2</v>
      </c>
      <c r="Y138" s="25">
        <f t="shared" si="84"/>
        <v>0.41410238944605127</v>
      </c>
      <c r="Z138" s="25">
        <f t="shared" si="85"/>
        <v>-0.30610999271459549</v>
      </c>
      <c r="AA138" s="25">
        <f t="shared" si="86"/>
        <v>-0.29062568267898348</v>
      </c>
      <c r="AB138" s="25">
        <f t="shared" si="87"/>
        <v>-1.5484310035611633E-2</v>
      </c>
      <c r="AC138" s="25">
        <f t="shared" si="88"/>
        <v>-1.6837226933184277E-2</v>
      </c>
      <c r="AD138" s="25">
        <f t="shared" si="89"/>
        <v>4.4344736276804617E-2</v>
      </c>
      <c r="AE138" s="25">
        <f t="shared" si="90"/>
        <v>-1.0635671005139499E-2</v>
      </c>
      <c r="AF138" s="25">
        <f t="shared" si="91"/>
        <v>-5.0546292204849401E-2</v>
      </c>
    </row>
    <row r="139" spans="2:32" x14ac:dyDescent="0.25">
      <c r="B139">
        <f t="shared" si="94"/>
        <v>2006.1999999999998</v>
      </c>
      <c r="C139">
        <v>0</v>
      </c>
      <c r="D139" s="2">
        <v>0.29960727575182</v>
      </c>
      <c r="E139" s="2">
        <v>0.16579506543367201</v>
      </c>
      <c r="F139" s="2">
        <v>-1.05133368037866E-2</v>
      </c>
      <c r="G139" s="2">
        <v>0.495784676468634</v>
      </c>
      <c r="H139" s="2">
        <v>-5.1798064099056601E-3</v>
      </c>
      <c r="I139" s="2">
        <v>0.50096448287854001</v>
      </c>
      <c r="J139" s="2">
        <v>-0.31947627423117497</v>
      </c>
      <c r="K139" s="2">
        <v>-0.287966953991033</v>
      </c>
      <c r="L139" s="2">
        <v>-3.1509320240141699E-2</v>
      </c>
      <c r="M139" s="2">
        <v>0.133812210318147</v>
      </c>
      <c r="N139" s="2">
        <v>0.325680676117375</v>
      </c>
      <c r="O139" s="2">
        <v>-0.12644622514282</v>
      </c>
      <c r="P139" s="2">
        <v>-6.5422240656407296E-2</v>
      </c>
      <c r="R139">
        <f t="shared" si="95"/>
        <v>2006.1999999999998</v>
      </c>
      <c r="S139">
        <v>0</v>
      </c>
      <c r="T139" s="25">
        <f t="shared" ref="T139:U139" si="156">AVERAGE(D136:D139)</f>
        <v>0.37671983382247626</v>
      </c>
      <c r="U139" s="25">
        <f t="shared" si="156"/>
        <v>0.3920063745917915</v>
      </c>
      <c r="V139" s="25">
        <f t="shared" si="81"/>
        <v>0.20904969210971236</v>
      </c>
      <c r="W139" s="25">
        <f t="shared" si="82"/>
        <v>0.46010775640161072</v>
      </c>
      <c r="X139" s="25">
        <f t="shared" si="83"/>
        <v>-4.6818031457264899E-3</v>
      </c>
      <c r="Y139" s="25">
        <f t="shared" si="84"/>
        <v>0.46478955954733753</v>
      </c>
      <c r="Z139" s="25">
        <f t="shared" si="85"/>
        <v>-0.27715107391953026</v>
      </c>
      <c r="AA139" s="25">
        <f t="shared" si="86"/>
        <v>-0.25784285003810326</v>
      </c>
      <c r="AB139" s="25">
        <f t="shared" si="87"/>
        <v>-1.9308223881426806E-2</v>
      </c>
      <c r="AC139" s="25">
        <f t="shared" si="88"/>
        <v>-1.5286540769316778E-2</v>
      </c>
      <c r="AD139" s="25">
        <f t="shared" si="89"/>
        <v>0.1083591775585353</v>
      </c>
      <c r="AE139" s="25">
        <f t="shared" si="90"/>
        <v>-7.0542249720463246E-2</v>
      </c>
      <c r="AF139" s="25">
        <f t="shared" si="91"/>
        <v>-5.3103468607388724E-2</v>
      </c>
    </row>
    <row r="140" spans="2:32" x14ac:dyDescent="0.25">
      <c r="B140">
        <f t="shared" si="94"/>
        <v>2006.2999999999997</v>
      </c>
      <c r="C140">
        <v>0</v>
      </c>
      <c r="D140" s="2">
        <v>0.37112109949759398</v>
      </c>
      <c r="E140" s="2">
        <v>4.5825227829474298E-2</v>
      </c>
      <c r="F140" s="2">
        <v>-2.2632574195938001E-2</v>
      </c>
      <c r="G140" s="2">
        <v>0.231142353280231</v>
      </c>
      <c r="H140" s="2">
        <v>1.84582203586438E-2</v>
      </c>
      <c r="I140" s="2">
        <v>0.212684132921587</v>
      </c>
      <c r="J140" s="2">
        <v>-0.16268455125481901</v>
      </c>
      <c r="K140" s="2">
        <v>-0.15397126011510301</v>
      </c>
      <c r="L140" s="2">
        <v>-8.7132911397161308E-3</v>
      </c>
      <c r="M140" s="2">
        <v>0.32529587166812002</v>
      </c>
      <c r="N140" s="2">
        <v>0.21596570592254599</v>
      </c>
      <c r="O140" s="2">
        <v>0.10556574884723301</v>
      </c>
      <c r="P140" s="2">
        <v>3.7644168983401801E-3</v>
      </c>
      <c r="R140">
        <f t="shared" si="95"/>
        <v>2006.2999999999997</v>
      </c>
      <c r="S140">
        <v>0</v>
      </c>
      <c r="T140" s="25">
        <f t="shared" ref="T140:U140" si="157">AVERAGE(D137:D140)</f>
        <v>0.306725981599272</v>
      </c>
      <c r="U140" s="25">
        <f t="shared" si="157"/>
        <v>0.25409789264046906</v>
      </c>
      <c r="V140" s="25">
        <f t="shared" ref="V140:V181" si="158">AVERAGE(F137:F140)</f>
        <v>7.3767264812791361E-2</v>
      </c>
      <c r="W140" s="25">
        <f t="shared" ref="W140:W181" si="159">AVERAGE(G137:G140)</f>
        <v>0.45955802468233953</v>
      </c>
      <c r="X140" s="25">
        <f t="shared" ref="X140:X181" si="160">AVERAGE(H137:H140)</f>
        <v>4.9187648667951599E-3</v>
      </c>
      <c r="Y140" s="25">
        <f t="shared" ref="Y140:Y181" si="161">AVERAGE(I137:I140)</f>
        <v>0.45463925981554448</v>
      </c>
      <c r="Z140" s="25">
        <f t="shared" ref="Z140:Z181" si="162">AVERAGE(J137:J140)</f>
        <v>-0.27922739685466047</v>
      </c>
      <c r="AA140" s="25">
        <f t="shared" ref="AA140:AA181" si="163">AVERAGE(K137:K140)</f>
        <v>-0.25888115251155053</v>
      </c>
      <c r="AB140" s="25">
        <f t="shared" ref="AB140:AB181" si="164">AVERAGE(L137:L140)</f>
        <v>-2.0346244343109957E-2</v>
      </c>
      <c r="AC140" s="25">
        <f t="shared" ref="AC140:AC181" si="165">AVERAGE(M137:M140)</f>
        <v>5.2628088958801375E-2</v>
      </c>
      <c r="AD140" s="25">
        <f t="shared" ref="AD140:AD181" si="166">AVERAGE(N137:N140)</f>
        <v>0.14264384005871139</v>
      </c>
      <c r="AE140" s="25">
        <f t="shared" ref="AE140:AE181" si="167">AVERAGE(O137:O140)</f>
        <v>-4.8081956333023701E-2</v>
      </c>
      <c r="AF140" s="25">
        <f t="shared" ref="AF140:AF181" si="168">AVERAGE(P137:P140)</f>
        <v>-4.1933794766886426E-2</v>
      </c>
    </row>
    <row r="141" spans="2:32" x14ac:dyDescent="0.25">
      <c r="B141">
        <f t="shared" si="94"/>
        <v>2006.3999999999996</v>
      </c>
      <c r="C141">
        <v>0</v>
      </c>
      <c r="D141" s="2">
        <v>1.0815114284585501</v>
      </c>
      <c r="E141" s="2">
        <v>0.88318408950161797</v>
      </c>
      <c r="F141" s="2">
        <v>0.29808071065202502</v>
      </c>
      <c r="G141" s="2">
        <v>0.80468450827607896</v>
      </c>
      <c r="H141" s="2">
        <v>9.8332035101986598E-3</v>
      </c>
      <c r="I141" s="2">
        <v>0.79485130476588095</v>
      </c>
      <c r="J141" s="2">
        <v>-0.219581129426486</v>
      </c>
      <c r="K141" s="2">
        <v>-0.20407353090561101</v>
      </c>
      <c r="L141" s="2">
        <v>-1.5507598520874801E-2</v>
      </c>
      <c r="M141" s="2">
        <v>0.19832733895693599</v>
      </c>
      <c r="N141" s="2">
        <v>0.31817871073616999</v>
      </c>
      <c r="O141" s="2">
        <v>-0.150627138456394</v>
      </c>
      <c r="P141" s="2">
        <v>3.0775766677160199E-2</v>
      </c>
      <c r="R141">
        <f t="shared" si="95"/>
        <v>2006.3999999999996</v>
      </c>
      <c r="S141">
        <v>0</v>
      </c>
      <c r="T141" s="25">
        <f t="shared" ref="T141:U141" si="169">AVERAGE(D138:D141)</f>
        <v>0.65794655089550502</v>
      </c>
      <c r="U141" s="25">
        <f t="shared" si="169"/>
        <v>0.56561940895782103</v>
      </c>
      <c r="V141" s="25">
        <f t="shared" si="158"/>
        <v>0.25370693422086832</v>
      </c>
      <c r="W141" s="25">
        <f t="shared" si="159"/>
        <v>0.57711562116503745</v>
      </c>
      <c r="X141" s="25">
        <f t="shared" si="160"/>
        <v>1.4895987680468995E-3</v>
      </c>
      <c r="Y141" s="25">
        <f t="shared" si="161"/>
        <v>0.57562602239699068</v>
      </c>
      <c r="Z141" s="25">
        <f t="shared" si="162"/>
        <v>-0.26520314642808351</v>
      </c>
      <c r="AA141" s="25">
        <f t="shared" si="163"/>
        <v>-0.24300646272169249</v>
      </c>
      <c r="AB141" s="25">
        <f t="shared" si="164"/>
        <v>-2.2196683706390708E-2</v>
      </c>
      <c r="AC141" s="25">
        <f t="shared" si="165"/>
        <v>9.2327141937683502E-2</v>
      </c>
      <c r="AD141" s="25">
        <f t="shared" si="166"/>
        <v>0.19015269687358066</v>
      </c>
      <c r="AE141" s="25">
        <f t="shared" si="167"/>
        <v>-8.0511189786317494E-2</v>
      </c>
      <c r="AF141" s="25">
        <f t="shared" si="168"/>
        <v>-1.73143651495796E-2</v>
      </c>
    </row>
    <row r="142" spans="2:32" x14ac:dyDescent="0.25">
      <c r="B142">
        <f t="shared" si="94"/>
        <v>2007.1</v>
      </c>
      <c r="C142">
        <v>0</v>
      </c>
      <c r="D142" s="2">
        <v>0.26400338661554401</v>
      </c>
      <c r="E142" s="2">
        <v>-0.34553966399126401</v>
      </c>
      <c r="F142" s="2">
        <v>-0.35396352259128899</v>
      </c>
      <c r="G142" s="2">
        <v>0.30765487685045301</v>
      </c>
      <c r="H142" s="2">
        <v>7.0102033886526999E-3</v>
      </c>
      <c r="I142" s="2">
        <v>0.30064467346180002</v>
      </c>
      <c r="J142" s="2">
        <v>-0.29923101825042803</v>
      </c>
      <c r="K142" s="2">
        <v>-0.26828502002156202</v>
      </c>
      <c r="L142" s="2">
        <v>-3.09459982288658E-2</v>
      </c>
      <c r="M142" s="2">
        <v>0.60954305060680802</v>
      </c>
      <c r="N142" s="2">
        <v>0.31831478247211498</v>
      </c>
      <c r="O142" s="2">
        <v>0.33866441505443901</v>
      </c>
      <c r="P142" s="2">
        <v>-4.7436146919745903E-2</v>
      </c>
      <c r="R142">
        <f t="shared" si="95"/>
        <v>2007.1</v>
      </c>
      <c r="S142">
        <v>0</v>
      </c>
      <c r="T142" s="25">
        <f t="shared" ref="T142:U142" si="170">AVERAGE(D139:D142)</f>
        <v>0.50406079758087707</v>
      </c>
      <c r="U142" s="25">
        <f t="shared" si="170"/>
        <v>0.18731617969337505</v>
      </c>
      <c r="V142" s="25">
        <f t="shared" si="158"/>
        <v>-2.225718073474714E-2</v>
      </c>
      <c r="W142" s="25">
        <f t="shared" si="159"/>
        <v>0.45981660371884925</v>
      </c>
      <c r="X142" s="25">
        <f t="shared" si="160"/>
        <v>7.5304552118973748E-3</v>
      </c>
      <c r="Y142" s="25">
        <f t="shared" si="161"/>
        <v>0.45228614850695198</v>
      </c>
      <c r="Z142" s="25">
        <f t="shared" si="162"/>
        <v>-0.250243243290727</v>
      </c>
      <c r="AA142" s="25">
        <f t="shared" si="163"/>
        <v>-0.22857419125832723</v>
      </c>
      <c r="AB142" s="25">
        <f t="shared" si="164"/>
        <v>-2.1669052032399608E-2</v>
      </c>
      <c r="AC142" s="25">
        <f t="shared" si="165"/>
        <v>0.31674461788750274</v>
      </c>
      <c r="AD142" s="25">
        <f t="shared" si="166"/>
        <v>0.29453496881205149</v>
      </c>
      <c r="AE142" s="25">
        <f t="shared" si="167"/>
        <v>4.1789200075614499E-2</v>
      </c>
      <c r="AF142" s="25">
        <f t="shared" si="168"/>
        <v>-1.9579551000163203E-2</v>
      </c>
    </row>
    <row r="143" spans="2:32" x14ac:dyDescent="0.25">
      <c r="B143">
        <f t="shared" ref="B143:B181" si="171">B139+1</f>
        <v>2007.1999999999998</v>
      </c>
      <c r="C143">
        <v>0</v>
      </c>
      <c r="D143" s="2">
        <v>0.67492343721599002</v>
      </c>
      <c r="E143" s="2">
        <v>0.43431837414633501</v>
      </c>
      <c r="F143" s="2">
        <v>0.48045927255721699</v>
      </c>
      <c r="G143" s="2">
        <v>0.23824592451743501</v>
      </c>
      <c r="H143" s="2">
        <v>-3.53241272410513E-4</v>
      </c>
      <c r="I143" s="2">
        <v>0.238599165789845</v>
      </c>
      <c r="J143" s="2">
        <v>-0.28438682292831702</v>
      </c>
      <c r="K143" s="2">
        <v>-0.256336595604022</v>
      </c>
      <c r="L143" s="2">
        <v>-2.80502273242948E-2</v>
      </c>
      <c r="M143" s="2">
        <v>0.24060506306965501</v>
      </c>
      <c r="N143" s="2">
        <v>0.244866929248304</v>
      </c>
      <c r="O143" s="2">
        <v>2.7447460545203299E-2</v>
      </c>
      <c r="P143" s="2">
        <v>-3.17093267238528E-2</v>
      </c>
      <c r="R143">
        <f t="shared" ref="R143:R181" si="172">R139+1</f>
        <v>2007.1999999999998</v>
      </c>
      <c r="S143">
        <v>0</v>
      </c>
      <c r="T143" s="25">
        <f t="shared" ref="T143:U143" si="173">AVERAGE(D140:D143)</f>
        <v>0.59788983794691952</v>
      </c>
      <c r="U143" s="25">
        <f t="shared" si="173"/>
        <v>0.25444700687154082</v>
      </c>
      <c r="V143" s="25">
        <f t="shared" si="158"/>
        <v>0.10048597160550375</v>
      </c>
      <c r="W143" s="25">
        <f t="shared" si="159"/>
        <v>0.39543191573104952</v>
      </c>
      <c r="X143" s="25">
        <f t="shared" si="160"/>
        <v>8.7370964962711611E-3</v>
      </c>
      <c r="Y143" s="25">
        <f t="shared" si="161"/>
        <v>0.38669481923477822</v>
      </c>
      <c r="Z143" s="25">
        <f t="shared" si="162"/>
        <v>-0.24147088046501253</v>
      </c>
      <c r="AA143" s="25">
        <f t="shared" si="163"/>
        <v>-0.22066660166157451</v>
      </c>
      <c r="AB143" s="25">
        <f t="shared" si="164"/>
        <v>-2.0804278803437881E-2</v>
      </c>
      <c r="AC143" s="25">
        <f t="shared" si="165"/>
        <v>0.34344283107537976</v>
      </c>
      <c r="AD143" s="25">
        <f t="shared" si="166"/>
        <v>0.27433153209478373</v>
      </c>
      <c r="AE143" s="25">
        <f t="shared" si="167"/>
        <v>8.0262621497620326E-2</v>
      </c>
      <c r="AF143" s="25">
        <f t="shared" si="168"/>
        <v>-1.1151322517024581E-2</v>
      </c>
    </row>
    <row r="144" spans="2:32" x14ac:dyDescent="0.25">
      <c r="B144">
        <f t="shared" si="171"/>
        <v>2007.2999999999997</v>
      </c>
      <c r="C144">
        <v>0</v>
      </c>
      <c r="D144" s="2">
        <v>0.705960635670138</v>
      </c>
      <c r="E144" s="2">
        <v>0.72455229937365395</v>
      </c>
      <c r="F144" s="2">
        <v>0.54568052588106697</v>
      </c>
      <c r="G144" s="2">
        <v>0.37463442828229498</v>
      </c>
      <c r="H144" s="2">
        <v>1.5822266903497001E-2</v>
      </c>
      <c r="I144" s="2">
        <v>0.35881216137879801</v>
      </c>
      <c r="J144" s="2">
        <v>-0.195762654789708</v>
      </c>
      <c r="K144" s="2">
        <v>-0.18917026116914401</v>
      </c>
      <c r="L144" s="2">
        <v>-6.5923936205638202E-3</v>
      </c>
      <c r="M144" s="2">
        <v>-1.8591663703515299E-2</v>
      </c>
      <c r="N144" s="2">
        <v>8.1339170807875297E-2</v>
      </c>
      <c r="O144" s="2">
        <v>-9.9086752715373594E-2</v>
      </c>
      <c r="P144" s="2">
        <v>-8.4408179601698301E-4</v>
      </c>
      <c r="R144">
        <f t="shared" si="172"/>
        <v>2007.2999999999997</v>
      </c>
      <c r="S144">
        <v>0</v>
      </c>
      <c r="T144" s="25">
        <f t="shared" ref="T144:U144" si="174">AVERAGE(D141:D144)</f>
        <v>0.68159972199005558</v>
      </c>
      <c r="U144" s="25">
        <f t="shared" si="174"/>
        <v>0.4241287747575857</v>
      </c>
      <c r="V144" s="25">
        <f t="shared" si="158"/>
        <v>0.24256424662475501</v>
      </c>
      <c r="W144" s="25">
        <f t="shared" si="159"/>
        <v>0.43130493448156548</v>
      </c>
      <c r="X144" s="25">
        <f t="shared" si="160"/>
        <v>8.0781081324844614E-3</v>
      </c>
      <c r="Y144" s="25">
        <f t="shared" si="161"/>
        <v>0.42322682634908099</v>
      </c>
      <c r="Z144" s="25">
        <f t="shared" si="162"/>
        <v>-0.24974040634873479</v>
      </c>
      <c r="AA144" s="25">
        <f t="shared" si="163"/>
        <v>-0.22946635192508477</v>
      </c>
      <c r="AB144" s="25">
        <f t="shared" si="164"/>
        <v>-2.0274054423649806E-2</v>
      </c>
      <c r="AC144" s="25">
        <f t="shared" si="165"/>
        <v>0.25747094723247094</v>
      </c>
      <c r="AD144" s="25">
        <f t="shared" si="166"/>
        <v>0.24067489831611608</v>
      </c>
      <c r="AE144" s="25">
        <f t="shared" si="167"/>
        <v>2.9099496106968679E-2</v>
      </c>
      <c r="AF144" s="25">
        <f t="shared" si="168"/>
        <v>-1.2303447190613872E-2</v>
      </c>
    </row>
    <row r="145" spans="2:32" x14ac:dyDescent="0.25">
      <c r="B145">
        <f t="shared" si="171"/>
        <v>2007.3999999999996</v>
      </c>
      <c r="C145">
        <v>0</v>
      </c>
      <c r="D145" s="2">
        <v>0.83921600948391795</v>
      </c>
      <c r="E145" s="2">
        <v>0.24593319525968499</v>
      </c>
      <c r="F145" s="2">
        <v>0.16080456600288401</v>
      </c>
      <c r="G145" s="2">
        <v>0.28440229696701502</v>
      </c>
      <c r="H145" s="2">
        <v>9.5088580393650791E-3</v>
      </c>
      <c r="I145" s="2">
        <v>0.27489343892765</v>
      </c>
      <c r="J145" s="2">
        <v>-0.19927366771021501</v>
      </c>
      <c r="K145" s="2">
        <v>-0.18753475499237199</v>
      </c>
      <c r="L145" s="2">
        <v>-1.17389127178429E-2</v>
      </c>
      <c r="M145" s="2">
        <v>0.59328281422423301</v>
      </c>
      <c r="N145" s="2">
        <v>0.225033731740648</v>
      </c>
      <c r="O145" s="2">
        <v>0.36207401675145101</v>
      </c>
      <c r="P145" s="2">
        <v>6.1750657321332199E-3</v>
      </c>
      <c r="R145">
        <f t="shared" si="172"/>
        <v>2007.3999999999996</v>
      </c>
      <c r="S145">
        <v>0</v>
      </c>
      <c r="T145" s="25">
        <f t="shared" ref="T145:U145" si="175">AVERAGE(D142:D145)</f>
        <v>0.62102586724639752</v>
      </c>
      <c r="U145" s="25">
        <f t="shared" si="175"/>
        <v>0.2648160511971025</v>
      </c>
      <c r="V145" s="25">
        <f t="shared" si="158"/>
        <v>0.20824521046246974</v>
      </c>
      <c r="W145" s="25">
        <f t="shared" si="159"/>
        <v>0.3012343816542995</v>
      </c>
      <c r="X145" s="25">
        <f t="shared" si="160"/>
        <v>7.9970217647760654E-3</v>
      </c>
      <c r="Y145" s="25">
        <f t="shared" si="161"/>
        <v>0.29323735988952326</v>
      </c>
      <c r="Z145" s="25">
        <f t="shared" si="162"/>
        <v>-0.24466354091966702</v>
      </c>
      <c r="AA145" s="25">
        <f t="shared" si="163"/>
        <v>-0.22533165794677501</v>
      </c>
      <c r="AB145" s="25">
        <f t="shared" si="164"/>
        <v>-1.9331882972891831E-2</v>
      </c>
      <c r="AC145" s="25">
        <f t="shared" si="165"/>
        <v>0.35620981604929519</v>
      </c>
      <c r="AD145" s="25">
        <f t="shared" si="166"/>
        <v>0.21738865356723558</v>
      </c>
      <c r="AE145" s="25">
        <f t="shared" si="167"/>
        <v>0.15727478490892993</v>
      </c>
      <c r="AF145" s="25">
        <f t="shared" si="168"/>
        <v>-1.8453622426870615E-2</v>
      </c>
    </row>
    <row r="146" spans="2:32" x14ac:dyDescent="0.25">
      <c r="B146" s="23">
        <f t="shared" si="171"/>
        <v>2008.1</v>
      </c>
      <c r="C146" s="23">
        <v>1</v>
      </c>
      <c r="D146" s="24">
        <v>0.414244091609834</v>
      </c>
      <c r="E146" s="24">
        <v>0.678589673090917</v>
      </c>
      <c r="F146" s="24">
        <v>0.51914414813917198</v>
      </c>
      <c r="G146" s="24">
        <v>0.27055077827750201</v>
      </c>
      <c r="H146" s="24">
        <v>-4.6135130943657596E-3</v>
      </c>
      <c r="I146" s="24">
        <v>0.27516429137186799</v>
      </c>
      <c r="J146" s="24">
        <v>-0.111105253325758</v>
      </c>
      <c r="K146" s="24">
        <v>-7.6177432163417103E-2</v>
      </c>
      <c r="L146" s="24">
        <v>-3.4927821162341097E-2</v>
      </c>
      <c r="M146" s="24">
        <v>-0.264345581481082</v>
      </c>
      <c r="N146" s="24">
        <v>-8.0110631008163499E-2</v>
      </c>
      <c r="O146" s="24">
        <v>-0.14008027338823301</v>
      </c>
      <c r="P146" s="24">
        <v>-4.41546770846859E-2</v>
      </c>
      <c r="R146" s="23">
        <f t="shared" si="172"/>
        <v>2008.1</v>
      </c>
      <c r="S146" s="23">
        <v>1</v>
      </c>
      <c r="T146" s="24">
        <f t="shared" ref="T146:U146" si="176">AVERAGE(D143:D146)</f>
        <v>0.65858604349496996</v>
      </c>
      <c r="U146" s="24">
        <f t="shared" si="176"/>
        <v>0.52084838546764778</v>
      </c>
      <c r="V146" s="24">
        <f t="shared" si="158"/>
        <v>0.42652212814508506</v>
      </c>
      <c r="W146" s="24">
        <f t="shared" si="159"/>
        <v>0.29195835701106176</v>
      </c>
      <c r="X146" s="24">
        <f t="shared" si="160"/>
        <v>5.0910926440214527E-3</v>
      </c>
      <c r="Y146" s="24">
        <f t="shared" si="161"/>
        <v>0.28686726436704024</v>
      </c>
      <c r="Z146" s="24">
        <f t="shared" si="162"/>
        <v>-0.19763209968849951</v>
      </c>
      <c r="AA146" s="24">
        <f t="shared" si="163"/>
        <v>-0.17730476098223877</v>
      </c>
      <c r="AB146" s="24">
        <f t="shared" si="164"/>
        <v>-2.0327338706260654E-2</v>
      </c>
      <c r="AC146" s="24">
        <f t="shared" si="165"/>
        <v>0.13773765802732268</v>
      </c>
      <c r="AD146" s="24">
        <f t="shared" si="166"/>
        <v>0.11778230019716593</v>
      </c>
      <c r="AE146" s="24">
        <f t="shared" si="167"/>
        <v>3.7588612798261929E-2</v>
      </c>
      <c r="AF146" s="24">
        <f t="shared" si="168"/>
        <v>-1.7633254968105617E-2</v>
      </c>
    </row>
    <row r="147" spans="2:32" x14ac:dyDescent="0.25">
      <c r="B147" s="23">
        <f t="shared" si="171"/>
        <v>2008.1999999999998</v>
      </c>
      <c r="C147" s="23">
        <v>1</v>
      </c>
      <c r="D147" s="24">
        <v>2.2172580296314401</v>
      </c>
      <c r="E147" s="24">
        <v>2.1368614584350798</v>
      </c>
      <c r="F147" s="24">
        <v>0.60783773028152599</v>
      </c>
      <c r="G147" s="24">
        <v>1.55021197350523</v>
      </c>
      <c r="H147" s="24">
        <v>-1.3273138162649399E-2</v>
      </c>
      <c r="I147" s="24">
        <v>1.5634851116678801</v>
      </c>
      <c r="J147" s="24">
        <v>-2.1188245351674899E-2</v>
      </c>
      <c r="K147" s="24">
        <v>1.16888114859506E-2</v>
      </c>
      <c r="L147" s="24">
        <v>-3.2877056837625603E-2</v>
      </c>
      <c r="M147" s="24">
        <v>8.03965711963575E-2</v>
      </c>
      <c r="N147" s="24">
        <v>0.101837147595501</v>
      </c>
      <c r="O147" s="24">
        <v>9.9827633643220698E-2</v>
      </c>
      <c r="P147" s="24">
        <v>-0.121268210042364</v>
      </c>
      <c r="R147" s="23">
        <f t="shared" si="172"/>
        <v>2008.1999999999998</v>
      </c>
      <c r="S147" s="23">
        <v>1</v>
      </c>
      <c r="T147" s="24">
        <f t="shared" ref="T147:U147" si="177">AVERAGE(D144:D147)</f>
        <v>1.0441696915988326</v>
      </c>
      <c r="U147" s="24">
        <f t="shared" si="177"/>
        <v>0.94648415653983398</v>
      </c>
      <c r="V147" s="24">
        <f t="shared" si="158"/>
        <v>0.45836674257616217</v>
      </c>
      <c r="W147" s="24">
        <f t="shared" si="159"/>
        <v>0.61994986925801054</v>
      </c>
      <c r="X147" s="24">
        <f t="shared" si="160"/>
        <v>1.8611184214617298E-3</v>
      </c>
      <c r="Y147" s="24">
        <f t="shared" si="161"/>
        <v>0.61808875083654902</v>
      </c>
      <c r="Z147" s="24">
        <f t="shared" si="162"/>
        <v>-0.13183245529433898</v>
      </c>
      <c r="AA147" s="24">
        <f t="shared" si="163"/>
        <v>-0.11029840920974562</v>
      </c>
      <c r="AB147" s="24">
        <f t="shared" si="164"/>
        <v>-2.1534046084593354E-2</v>
      </c>
      <c r="AC147" s="24">
        <f t="shared" si="165"/>
        <v>9.768553505899831E-2</v>
      </c>
      <c r="AD147" s="24">
        <f t="shared" si="166"/>
        <v>8.2024854783965193E-2</v>
      </c>
      <c r="AE147" s="24">
        <f t="shared" si="167"/>
        <v>5.5683656072766277E-2</v>
      </c>
      <c r="AF147" s="24">
        <f t="shared" si="168"/>
        <v>-4.0022975797733416E-2</v>
      </c>
    </row>
    <row r="148" spans="2:32" x14ac:dyDescent="0.25">
      <c r="B148" s="23">
        <f t="shared" si="171"/>
        <v>2008.2999999999997</v>
      </c>
      <c r="C148" s="23">
        <v>1</v>
      </c>
      <c r="D148" s="24">
        <v>1.15400890554609</v>
      </c>
      <c r="E148" s="24">
        <v>0.80194542414283299</v>
      </c>
      <c r="F148" s="24">
        <v>0.93914909403995595</v>
      </c>
      <c r="G148" s="24">
        <v>-0.224487779467895</v>
      </c>
      <c r="H148" s="24">
        <v>0.14545199927053501</v>
      </c>
      <c r="I148" s="24">
        <v>-0.36993977873843098</v>
      </c>
      <c r="J148" s="24">
        <v>8.7284109570772095E-2</v>
      </c>
      <c r="K148" s="24">
        <v>9.5890251371568702E-2</v>
      </c>
      <c r="L148" s="24">
        <v>-8.6061418007965605E-3</v>
      </c>
      <c r="M148" s="24">
        <v>0.35206348140326099</v>
      </c>
      <c r="N148" s="24">
        <v>0.260634635422274</v>
      </c>
      <c r="O148" s="24">
        <v>9.9401850582512302E-2</v>
      </c>
      <c r="P148" s="24">
        <v>-7.9730046015255192E-3</v>
      </c>
      <c r="R148" s="23">
        <f t="shared" si="172"/>
        <v>2008.2999999999997</v>
      </c>
      <c r="S148" s="23">
        <v>1</v>
      </c>
      <c r="T148" s="24">
        <f t="shared" ref="T148:U148" si="178">AVERAGE(D145:D148)</f>
        <v>1.1561817590678205</v>
      </c>
      <c r="U148" s="24">
        <f t="shared" si="178"/>
        <v>0.96583243773212857</v>
      </c>
      <c r="V148" s="24">
        <f t="shared" si="158"/>
        <v>0.55673388461588447</v>
      </c>
      <c r="W148" s="24">
        <f t="shared" si="159"/>
        <v>0.47016931732046296</v>
      </c>
      <c r="X148" s="24">
        <f t="shared" si="160"/>
        <v>3.4268551513221231E-2</v>
      </c>
      <c r="Y148" s="24">
        <f t="shared" si="161"/>
        <v>0.43590076580724169</v>
      </c>
      <c r="Z148" s="24">
        <f t="shared" si="162"/>
        <v>-6.1070764204218961E-2</v>
      </c>
      <c r="AA148" s="24">
        <f t="shared" si="163"/>
        <v>-3.9033281074567452E-2</v>
      </c>
      <c r="AB148" s="24">
        <f t="shared" si="164"/>
        <v>-2.203748312965154E-2</v>
      </c>
      <c r="AC148" s="24">
        <f t="shared" si="165"/>
        <v>0.19034932133569238</v>
      </c>
      <c r="AD148" s="24">
        <f t="shared" si="166"/>
        <v>0.12684872093756488</v>
      </c>
      <c r="AE148" s="24">
        <f t="shared" si="167"/>
        <v>0.10530580689723776</v>
      </c>
      <c r="AF148" s="24">
        <f t="shared" si="168"/>
        <v>-4.1805206499110549E-2</v>
      </c>
    </row>
    <row r="149" spans="2:32" x14ac:dyDescent="0.25">
      <c r="B149" s="23">
        <f t="shared" si="171"/>
        <v>2008.3999999999996</v>
      </c>
      <c r="C149" s="23">
        <v>1</v>
      </c>
      <c r="D149" s="24">
        <v>1.6218430641292301</v>
      </c>
      <c r="E149" s="24">
        <v>1.1413864317823099</v>
      </c>
      <c r="F149" s="24">
        <v>0.64411829776255103</v>
      </c>
      <c r="G149" s="24">
        <v>0.30584971868184302</v>
      </c>
      <c r="H149" s="24">
        <v>0.13441592956012099</v>
      </c>
      <c r="I149" s="24">
        <v>0.171433789121721</v>
      </c>
      <c r="J149" s="24">
        <v>0.19141841533791701</v>
      </c>
      <c r="K149" s="24">
        <v>0.206674359393278</v>
      </c>
      <c r="L149" s="24">
        <v>-1.5255944055361299E-2</v>
      </c>
      <c r="M149" s="24">
        <v>0.48045663234692298</v>
      </c>
      <c r="N149" s="24">
        <v>0.20605495865436901</v>
      </c>
      <c r="O149" s="24">
        <v>0.11252107497484801</v>
      </c>
      <c r="P149" s="24">
        <v>0.16188059871770499</v>
      </c>
      <c r="R149" s="23">
        <f t="shared" si="172"/>
        <v>2008.3999999999996</v>
      </c>
      <c r="S149" s="23">
        <v>1</v>
      </c>
      <c r="T149" s="24">
        <f t="shared" ref="T149:U149" si="179">AVERAGE(D146:D149)</f>
        <v>1.3518385227291485</v>
      </c>
      <c r="U149" s="24">
        <f t="shared" si="179"/>
        <v>1.1896957468627849</v>
      </c>
      <c r="V149" s="24">
        <f t="shared" si="158"/>
        <v>0.67756231755580121</v>
      </c>
      <c r="W149" s="24">
        <f t="shared" si="159"/>
        <v>0.47553117274917001</v>
      </c>
      <c r="X149" s="24">
        <f t="shared" si="160"/>
        <v>6.5495319393410217E-2</v>
      </c>
      <c r="Y149" s="24">
        <f t="shared" si="161"/>
        <v>0.41003585335575948</v>
      </c>
      <c r="Z149" s="24">
        <f t="shared" si="162"/>
        <v>3.6602256557814052E-2</v>
      </c>
      <c r="AA149" s="24">
        <f t="shared" si="163"/>
        <v>5.951899752184505E-2</v>
      </c>
      <c r="AB149" s="24">
        <f t="shared" si="164"/>
        <v>-2.2916740964031145E-2</v>
      </c>
      <c r="AC149" s="24">
        <f t="shared" si="165"/>
        <v>0.16214277586636489</v>
      </c>
      <c r="AD149" s="24">
        <f t="shared" si="166"/>
        <v>0.12210402766599512</v>
      </c>
      <c r="AE149" s="24">
        <f t="shared" si="167"/>
        <v>4.2917571453087E-2</v>
      </c>
      <c r="AF149" s="24">
        <f t="shared" si="168"/>
        <v>-2.8788232527176064E-3</v>
      </c>
    </row>
    <row r="150" spans="2:32" x14ac:dyDescent="0.25">
      <c r="B150" s="23">
        <f t="shared" si="171"/>
        <v>2009.1</v>
      </c>
      <c r="C150" s="23">
        <v>1</v>
      </c>
      <c r="D150" s="24">
        <v>4.10567336137456</v>
      </c>
      <c r="E150" s="24">
        <v>2.9205197848550299</v>
      </c>
      <c r="F150" s="24">
        <v>-6.5648498059744403E-2</v>
      </c>
      <c r="G150" s="24">
        <v>2.0102836736936802</v>
      </c>
      <c r="H150" s="24">
        <v>0.168043691764308</v>
      </c>
      <c r="I150" s="24">
        <v>1.84223998192937</v>
      </c>
      <c r="J150" s="24">
        <v>0.97588460922109199</v>
      </c>
      <c r="K150" s="24">
        <v>1.01424279123534</v>
      </c>
      <c r="L150" s="24">
        <v>-3.83581820142525E-2</v>
      </c>
      <c r="M150" s="24">
        <v>1.18515357651952</v>
      </c>
      <c r="N150" s="24">
        <v>0.73761696886401795</v>
      </c>
      <c r="O150" s="24">
        <v>0.32489647543655098</v>
      </c>
      <c r="P150" s="24">
        <v>0.12264013221895601</v>
      </c>
      <c r="R150" s="23">
        <f t="shared" si="172"/>
        <v>2009.1</v>
      </c>
      <c r="S150" s="23">
        <v>1</v>
      </c>
      <c r="T150" s="24">
        <f t="shared" ref="T150:U150" si="180">AVERAGE(D147:D150)</f>
        <v>2.2746958401703301</v>
      </c>
      <c r="U150" s="24">
        <f t="shared" si="180"/>
        <v>1.750178274803813</v>
      </c>
      <c r="V150" s="24">
        <f t="shared" si="158"/>
        <v>0.53136415600607212</v>
      </c>
      <c r="W150" s="24">
        <f t="shared" si="159"/>
        <v>0.91046439660321454</v>
      </c>
      <c r="X150" s="24">
        <f t="shared" si="160"/>
        <v>0.10865962060807866</v>
      </c>
      <c r="Y150" s="24">
        <f t="shared" si="161"/>
        <v>0.801804775995135</v>
      </c>
      <c r="Z150" s="24">
        <f t="shared" si="162"/>
        <v>0.30834972219452655</v>
      </c>
      <c r="AA150" s="24">
        <f t="shared" si="163"/>
        <v>0.33212405337153433</v>
      </c>
      <c r="AB150" s="24">
        <f t="shared" si="164"/>
        <v>-2.377433117700899E-2</v>
      </c>
      <c r="AC150" s="24">
        <f t="shared" si="165"/>
        <v>0.52451756536651539</v>
      </c>
      <c r="AD150" s="24">
        <f t="shared" si="166"/>
        <v>0.32653592763404049</v>
      </c>
      <c r="AE150" s="24">
        <f t="shared" si="167"/>
        <v>0.159161758659283</v>
      </c>
      <c r="AF150" s="24">
        <f t="shared" si="168"/>
        <v>3.881987907319287E-2</v>
      </c>
    </row>
    <row r="151" spans="2:32" x14ac:dyDescent="0.25">
      <c r="B151" s="23">
        <f t="shared" si="171"/>
        <v>2009.1999999999998</v>
      </c>
      <c r="C151" s="23">
        <v>1</v>
      </c>
      <c r="D151" s="24">
        <v>4.6129197640205302</v>
      </c>
      <c r="E151" s="24">
        <v>3.4552710023078799</v>
      </c>
      <c r="F151" s="24">
        <v>1.2892469746436701</v>
      </c>
      <c r="G151" s="24">
        <v>0.94803105044179203</v>
      </c>
      <c r="H151" s="24">
        <v>0.35907328404976002</v>
      </c>
      <c r="I151" s="24">
        <v>0.58895776639203101</v>
      </c>
      <c r="J151" s="24">
        <v>1.2179929772224201</v>
      </c>
      <c r="K151" s="24">
        <v>1.25359192584846</v>
      </c>
      <c r="L151" s="24">
        <v>-3.5598948626044999E-2</v>
      </c>
      <c r="M151" s="24">
        <v>1.1576487617126401</v>
      </c>
      <c r="N151" s="24">
        <v>0.79051904103859205</v>
      </c>
      <c r="O151" s="24">
        <v>0.24776677208914499</v>
      </c>
      <c r="P151" s="24">
        <v>0.11936294858490699</v>
      </c>
      <c r="R151" s="23">
        <f t="shared" si="172"/>
        <v>2009.1999999999998</v>
      </c>
      <c r="S151" s="23">
        <v>1</v>
      </c>
      <c r="T151" s="24">
        <f t="shared" ref="T151:U151" si="181">AVERAGE(D148:D151)</f>
        <v>2.8736112737676027</v>
      </c>
      <c r="U151" s="24">
        <f t="shared" si="181"/>
        <v>2.0797806607720131</v>
      </c>
      <c r="V151" s="24">
        <f t="shared" si="158"/>
        <v>0.70171646709660818</v>
      </c>
      <c r="W151" s="24">
        <f t="shared" si="159"/>
        <v>0.75991916583735508</v>
      </c>
      <c r="X151" s="24">
        <f t="shared" si="160"/>
        <v>0.20174622616118101</v>
      </c>
      <c r="Y151" s="24">
        <f t="shared" si="161"/>
        <v>0.55817293967617276</v>
      </c>
      <c r="Z151" s="24">
        <f t="shared" si="162"/>
        <v>0.61814502783805025</v>
      </c>
      <c r="AA151" s="24">
        <f t="shared" si="163"/>
        <v>0.64259983196216175</v>
      </c>
      <c r="AB151" s="24">
        <f t="shared" si="164"/>
        <v>-2.4454804124113841E-2</v>
      </c>
      <c r="AC151" s="24">
        <f t="shared" si="165"/>
        <v>0.79383061299558599</v>
      </c>
      <c r="AD151" s="24">
        <f t="shared" si="166"/>
        <v>0.49870640099481328</v>
      </c>
      <c r="AE151" s="24">
        <f t="shared" si="167"/>
        <v>0.19614654327076408</v>
      </c>
      <c r="AF151" s="24">
        <f t="shared" si="168"/>
        <v>9.8977668730010612E-2</v>
      </c>
    </row>
    <row r="152" spans="2:32" x14ac:dyDescent="0.25">
      <c r="B152">
        <f t="shared" si="171"/>
        <v>2009.2999999999997</v>
      </c>
      <c r="C152">
        <v>0</v>
      </c>
      <c r="D152" s="2">
        <v>2.6966853040591499</v>
      </c>
      <c r="E152" s="2">
        <v>2.2220634899837601</v>
      </c>
      <c r="F152" s="2">
        <v>0.57610715920566302</v>
      </c>
      <c r="G152" s="2">
        <v>0.94622664102082299</v>
      </c>
      <c r="H152" s="2">
        <v>0.28276063835890403</v>
      </c>
      <c r="I152" s="2">
        <v>0.66346600266191902</v>
      </c>
      <c r="J152" s="2">
        <v>0.69972968975728</v>
      </c>
      <c r="K152" s="2">
        <v>0.70876035644281199</v>
      </c>
      <c r="L152" s="2">
        <v>-9.0306666855320007E-3</v>
      </c>
      <c r="M152" s="2">
        <v>0.47462181407538401</v>
      </c>
      <c r="N152" s="2">
        <v>0.21469308023734601</v>
      </c>
      <c r="O152" s="2">
        <v>0.24900273734358699</v>
      </c>
      <c r="P152" s="2">
        <v>1.09259964944499E-2</v>
      </c>
      <c r="R152">
        <f t="shared" si="172"/>
        <v>2009.2999999999997</v>
      </c>
      <c r="S152">
        <v>0</v>
      </c>
      <c r="T152" s="25">
        <f t="shared" ref="T152:U152" si="182">AVERAGE(D149:D152)</f>
        <v>3.2592803733958675</v>
      </c>
      <c r="U152" s="25">
        <f t="shared" si="182"/>
        <v>2.434810177232245</v>
      </c>
      <c r="V152" s="25">
        <f t="shared" si="158"/>
        <v>0.61095598338803492</v>
      </c>
      <c r="W152" s="25">
        <f t="shared" si="159"/>
        <v>1.0525977709595347</v>
      </c>
      <c r="X152" s="25">
        <f t="shared" si="160"/>
        <v>0.23607338593327326</v>
      </c>
      <c r="Y152" s="25">
        <f t="shared" si="161"/>
        <v>0.81652438502626024</v>
      </c>
      <c r="Z152" s="25">
        <f t="shared" si="162"/>
        <v>0.77125642288467722</v>
      </c>
      <c r="AA152" s="25">
        <f t="shared" si="163"/>
        <v>0.79581735822997257</v>
      </c>
      <c r="AB152" s="25">
        <f t="shared" si="164"/>
        <v>-2.4560935345297699E-2</v>
      </c>
      <c r="AC152" s="25">
        <f t="shared" si="165"/>
        <v>0.82447019616361672</v>
      </c>
      <c r="AD152" s="25">
        <f t="shared" si="166"/>
        <v>0.48722101219858127</v>
      </c>
      <c r="AE152" s="25">
        <f t="shared" si="167"/>
        <v>0.23354676496103274</v>
      </c>
      <c r="AF152" s="25">
        <f t="shared" si="168"/>
        <v>0.10370241900400447</v>
      </c>
    </row>
    <row r="153" spans="2:32" x14ac:dyDescent="0.25">
      <c r="B153">
        <f t="shared" si="171"/>
        <v>2009.3999999999996</v>
      </c>
      <c r="C153">
        <v>0</v>
      </c>
      <c r="D153" s="2">
        <v>1.5978347510528501</v>
      </c>
      <c r="E153" s="2">
        <v>1.48051481509752</v>
      </c>
      <c r="F153" s="2">
        <v>0.12142145748708399</v>
      </c>
      <c r="G153" s="2">
        <v>0.72560401303270905</v>
      </c>
      <c r="H153" s="2">
        <v>0.17401342319733301</v>
      </c>
      <c r="I153" s="2">
        <v>0.55159058983537501</v>
      </c>
      <c r="J153" s="2">
        <v>0.63348934457773398</v>
      </c>
      <c r="K153" s="2">
        <v>0.649570644490719</v>
      </c>
      <c r="L153" s="2">
        <v>-1.6081299912984699E-2</v>
      </c>
      <c r="M153" s="2">
        <v>0.117319935955324</v>
      </c>
      <c r="N153" s="2">
        <v>-3.7549592951062902E-2</v>
      </c>
      <c r="O153" s="2">
        <v>0.14561081453286701</v>
      </c>
      <c r="P153" s="2">
        <v>9.2587143735196609E-3</v>
      </c>
      <c r="R153">
        <f t="shared" si="172"/>
        <v>2009.3999999999996</v>
      </c>
      <c r="S153">
        <v>0</v>
      </c>
      <c r="T153" s="25">
        <f t="shared" ref="T153:U153" si="183">AVERAGE(D150:D153)</f>
        <v>3.2532782951267727</v>
      </c>
      <c r="U153" s="25">
        <f t="shared" si="183"/>
        <v>2.5195922730610474</v>
      </c>
      <c r="V153" s="25">
        <f t="shared" si="158"/>
        <v>0.48028177331916816</v>
      </c>
      <c r="W153" s="25">
        <f t="shared" si="159"/>
        <v>1.1575363445472511</v>
      </c>
      <c r="X153" s="25">
        <f t="shared" si="160"/>
        <v>0.24597275934257626</v>
      </c>
      <c r="Y153" s="25">
        <f t="shared" si="161"/>
        <v>0.91156358520467373</v>
      </c>
      <c r="Z153" s="25">
        <f t="shared" si="162"/>
        <v>0.88177415519463154</v>
      </c>
      <c r="AA153" s="25">
        <f t="shared" si="163"/>
        <v>0.90654142950433281</v>
      </c>
      <c r="AB153" s="25">
        <f t="shared" si="164"/>
        <v>-2.4767274309703546E-2</v>
      </c>
      <c r="AC153" s="25">
        <f t="shared" si="165"/>
        <v>0.73368602206571709</v>
      </c>
      <c r="AD153" s="25">
        <f t="shared" si="166"/>
        <v>0.42631987429722323</v>
      </c>
      <c r="AE153" s="25">
        <f t="shared" si="167"/>
        <v>0.24181919985053751</v>
      </c>
      <c r="AF153" s="25">
        <f t="shared" si="168"/>
        <v>6.5546947917958148E-2</v>
      </c>
    </row>
    <row r="154" spans="2:32" x14ac:dyDescent="0.25">
      <c r="B154">
        <f t="shared" si="171"/>
        <v>2010.1</v>
      </c>
      <c r="C154">
        <v>0</v>
      </c>
      <c r="D154" s="2">
        <v>1.9213211354306701</v>
      </c>
      <c r="E154" s="2">
        <v>2.5456858761544998</v>
      </c>
      <c r="F154" s="2">
        <v>0.46804392677759099</v>
      </c>
      <c r="G154" s="2">
        <v>1.7002275464854599</v>
      </c>
      <c r="H154" s="2">
        <v>0.26149767249997402</v>
      </c>
      <c r="I154" s="2">
        <v>1.4387298739854899</v>
      </c>
      <c r="J154" s="2">
        <v>0.37741440289144401</v>
      </c>
      <c r="K154" s="2">
        <v>0.38743998989811101</v>
      </c>
      <c r="L154" s="2">
        <v>-1.00255870066674E-2</v>
      </c>
      <c r="M154" s="2">
        <v>-0.62436474072383097</v>
      </c>
      <c r="N154" s="2">
        <v>-0.81434029446471701</v>
      </c>
      <c r="O154" s="2">
        <v>0.15341652266448699</v>
      </c>
      <c r="P154" s="2">
        <v>3.65590310763984E-2</v>
      </c>
      <c r="R154">
        <f t="shared" si="172"/>
        <v>2010.1</v>
      </c>
      <c r="S154">
        <v>0</v>
      </c>
      <c r="T154" s="25">
        <f t="shared" ref="T154:U154" si="184">AVERAGE(D151:D154)</f>
        <v>2.7071902386408002</v>
      </c>
      <c r="U154" s="25">
        <f t="shared" si="184"/>
        <v>2.4258837958859152</v>
      </c>
      <c r="V154" s="25">
        <f t="shared" si="158"/>
        <v>0.61370487952850206</v>
      </c>
      <c r="W154" s="25">
        <f t="shared" si="159"/>
        <v>1.080022312745196</v>
      </c>
      <c r="X154" s="25">
        <f t="shared" si="160"/>
        <v>0.26933625452649279</v>
      </c>
      <c r="Y154" s="25">
        <f t="shared" si="161"/>
        <v>0.81068605821870376</v>
      </c>
      <c r="Z154" s="25">
        <f t="shared" si="162"/>
        <v>0.73215660361221957</v>
      </c>
      <c r="AA154" s="25">
        <f t="shared" si="163"/>
        <v>0.74984072917002553</v>
      </c>
      <c r="AB154" s="25">
        <f t="shared" si="164"/>
        <v>-1.7684125557807275E-2</v>
      </c>
      <c r="AC154" s="25">
        <f t="shared" si="165"/>
        <v>0.28130644275487926</v>
      </c>
      <c r="AD154" s="25">
        <f t="shared" si="166"/>
        <v>3.8330558465039521E-2</v>
      </c>
      <c r="AE154" s="25">
        <f t="shared" si="167"/>
        <v>0.1989492116575215</v>
      </c>
      <c r="AF154" s="25">
        <f t="shared" si="168"/>
        <v>4.4026672632318742E-2</v>
      </c>
    </row>
    <row r="155" spans="2:32" x14ac:dyDescent="0.25">
      <c r="B155">
        <f t="shared" si="171"/>
        <v>2010.1999999999998</v>
      </c>
      <c r="C155">
        <v>0</v>
      </c>
      <c r="D155" s="2">
        <v>1.3773331109009299</v>
      </c>
      <c r="E155" s="2">
        <v>1.1652397840367099</v>
      </c>
      <c r="F155" s="2">
        <v>0.87494716847558796</v>
      </c>
      <c r="G155" s="2">
        <v>0.151199293038217</v>
      </c>
      <c r="H155" s="2">
        <v>-3.4708237283097999E-2</v>
      </c>
      <c r="I155" s="2">
        <v>0.18590753032131499</v>
      </c>
      <c r="J155" s="2">
        <v>0.13909332252290399</v>
      </c>
      <c r="K155" s="2">
        <v>0.146097594718373</v>
      </c>
      <c r="L155" s="2">
        <v>-7.0042721954692204E-3</v>
      </c>
      <c r="M155" s="2">
        <v>0.212093326864222</v>
      </c>
      <c r="N155" s="2">
        <v>-9.9397724464830796E-4</v>
      </c>
      <c r="O155" s="2">
        <v>0.16053995171393701</v>
      </c>
      <c r="P155" s="2">
        <v>5.25473523949333E-2</v>
      </c>
      <c r="R155">
        <f t="shared" si="172"/>
        <v>2010.1999999999998</v>
      </c>
      <c r="S155">
        <v>0</v>
      </c>
      <c r="T155" s="25">
        <f t="shared" ref="T155:U155" si="185">AVERAGE(D152:D155)</f>
        <v>1.8982935753609</v>
      </c>
      <c r="U155" s="25">
        <f t="shared" si="185"/>
        <v>1.8533759913181225</v>
      </c>
      <c r="V155" s="25">
        <f t="shared" si="158"/>
        <v>0.51012992798648149</v>
      </c>
      <c r="W155" s="25">
        <f t="shared" si="159"/>
        <v>0.88081437339430224</v>
      </c>
      <c r="X155" s="25">
        <f t="shared" si="160"/>
        <v>0.17089087419327825</v>
      </c>
      <c r="Y155" s="25">
        <f t="shared" si="161"/>
        <v>0.70992349920102482</v>
      </c>
      <c r="Z155" s="25">
        <f t="shared" si="162"/>
        <v>0.46243168993734057</v>
      </c>
      <c r="AA155" s="25">
        <f t="shared" si="163"/>
        <v>0.4729671463875037</v>
      </c>
      <c r="AB155" s="25">
        <f t="shared" si="164"/>
        <v>-1.0535456450163331E-2</v>
      </c>
      <c r="AC155" s="25">
        <f t="shared" si="165"/>
        <v>4.4917584042774766E-2</v>
      </c>
      <c r="AD155" s="25">
        <f t="shared" si="166"/>
        <v>-0.15954769610577058</v>
      </c>
      <c r="AE155" s="25">
        <f t="shared" si="167"/>
        <v>0.17714250656371949</v>
      </c>
      <c r="AF155" s="25">
        <f t="shared" si="168"/>
        <v>2.7322773584825315E-2</v>
      </c>
    </row>
    <row r="156" spans="2:32" x14ac:dyDescent="0.25">
      <c r="B156">
        <f t="shared" si="171"/>
        <v>2010.2999999999997</v>
      </c>
      <c r="C156">
        <v>0</v>
      </c>
      <c r="D156" s="2">
        <v>0.26432945829804</v>
      </c>
      <c r="E156" s="2">
        <v>0.48533710010060199</v>
      </c>
      <c r="F156" s="2">
        <v>0.376895184394128</v>
      </c>
      <c r="G156" s="2">
        <v>0.20729038071699901</v>
      </c>
      <c r="H156" s="2">
        <v>-0.19027452134567899</v>
      </c>
      <c r="I156" s="2">
        <v>0.39756490206267903</v>
      </c>
      <c r="J156" s="2">
        <v>-9.8848465010525494E-2</v>
      </c>
      <c r="K156" s="2">
        <v>-9.8848465010525494E-2</v>
      </c>
      <c r="L156" s="2">
        <v>0</v>
      </c>
      <c r="M156" s="2">
        <v>-0.22100764180256199</v>
      </c>
      <c r="N156" s="2">
        <v>-0.37386001347227299</v>
      </c>
      <c r="O156" s="2">
        <v>0.17974097822813001</v>
      </c>
      <c r="P156" s="2">
        <v>-2.6888606558419001E-2</v>
      </c>
      <c r="R156">
        <f t="shared" si="172"/>
        <v>2010.2999999999997</v>
      </c>
      <c r="S156">
        <v>0</v>
      </c>
      <c r="T156" s="25">
        <f t="shared" ref="T156:U156" si="186">AVERAGE(D153:D156)</f>
        <v>1.2902046139206225</v>
      </c>
      <c r="U156" s="25">
        <f t="shared" si="186"/>
        <v>1.419194393847333</v>
      </c>
      <c r="V156" s="25">
        <f t="shared" si="158"/>
        <v>0.46032693428359772</v>
      </c>
      <c r="W156" s="25">
        <f t="shared" si="159"/>
        <v>0.69608030831834622</v>
      </c>
      <c r="X156" s="25">
        <f t="shared" si="160"/>
        <v>5.2632084267132513E-2</v>
      </c>
      <c r="Y156" s="25">
        <f t="shared" si="161"/>
        <v>0.64344822405121471</v>
      </c>
      <c r="Z156" s="25">
        <f t="shared" si="162"/>
        <v>0.26278715124538915</v>
      </c>
      <c r="AA156" s="25">
        <f t="shared" si="163"/>
        <v>0.27106494102416934</v>
      </c>
      <c r="AB156" s="25">
        <f t="shared" si="164"/>
        <v>-8.2777897787803308E-3</v>
      </c>
      <c r="AC156" s="25">
        <f t="shared" si="165"/>
        <v>-0.12898977992671173</v>
      </c>
      <c r="AD156" s="25">
        <f t="shared" si="166"/>
        <v>-0.30668596953317528</v>
      </c>
      <c r="AE156" s="25">
        <f t="shared" si="167"/>
        <v>0.15982706678485525</v>
      </c>
      <c r="AF156" s="25">
        <f t="shared" si="168"/>
        <v>1.7869122821608092E-2</v>
      </c>
    </row>
    <row r="157" spans="2:32" x14ac:dyDescent="0.25">
      <c r="B157">
        <f t="shared" si="171"/>
        <v>2010.3999999999996</v>
      </c>
      <c r="C157">
        <v>0</v>
      </c>
      <c r="D157" s="2">
        <v>-0.506109190339183</v>
      </c>
      <c r="E157" s="2">
        <v>8.0769448028635296E-2</v>
      </c>
      <c r="F157" s="2">
        <v>-0.218022815713941</v>
      </c>
      <c r="G157" s="2">
        <v>0.47735638385758</v>
      </c>
      <c r="H157" s="2">
        <v>-4.4000829671526298E-2</v>
      </c>
      <c r="I157" s="2">
        <v>0.52135721352910702</v>
      </c>
      <c r="J157" s="2">
        <v>-0.178564120115003</v>
      </c>
      <c r="K157" s="2">
        <v>-0.178564120115003</v>
      </c>
      <c r="L157" s="2">
        <v>0</v>
      </c>
      <c r="M157" s="2">
        <v>-0.58687863836781895</v>
      </c>
      <c r="N157" s="2">
        <v>-0.70537934193719398</v>
      </c>
      <c r="O157" s="2">
        <v>0.248086480027147</v>
      </c>
      <c r="P157" s="2">
        <v>-0.129585776457772</v>
      </c>
      <c r="R157">
        <f t="shared" si="172"/>
        <v>2010.3999999999996</v>
      </c>
      <c r="S157">
        <v>0</v>
      </c>
      <c r="T157" s="25">
        <f t="shared" ref="T157:U157" si="187">AVERAGE(D154:D157)</f>
        <v>0.76421862857261424</v>
      </c>
      <c r="U157" s="25">
        <f t="shared" si="187"/>
        <v>1.0692580520801118</v>
      </c>
      <c r="V157" s="25">
        <f t="shared" si="158"/>
        <v>0.37546586598334147</v>
      </c>
      <c r="W157" s="25">
        <f t="shared" si="159"/>
        <v>0.63401840102456397</v>
      </c>
      <c r="X157" s="25">
        <f t="shared" si="160"/>
        <v>-1.8714789500823142E-3</v>
      </c>
      <c r="Y157" s="25">
        <f t="shared" si="161"/>
        <v>0.63588987997464763</v>
      </c>
      <c r="Z157" s="25">
        <f t="shared" si="162"/>
        <v>5.9773785072204877E-2</v>
      </c>
      <c r="AA157" s="25">
        <f t="shared" si="163"/>
        <v>6.4031249872738893E-2</v>
      </c>
      <c r="AB157" s="25">
        <f t="shared" si="164"/>
        <v>-4.2574648005341553E-3</v>
      </c>
      <c r="AC157" s="25">
        <f t="shared" si="165"/>
        <v>-0.30503942350749746</v>
      </c>
      <c r="AD157" s="25">
        <f t="shared" si="166"/>
        <v>-0.47364340677970806</v>
      </c>
      <c r="AE157" s="25">
        <f t="shared" si="167"/>
        <v>0.18544598315842525</v>
      </c>
      <c r="AF157" s="25">
        <f t="shared" si="168"/>
        <v>-1.6841999886214824E-2</v>
      </c>
    </row>
    <row r="158" spans="2:32" x14ac:dyDescent="0.25">
      <c r="B158">
        <f t="shared" si="171"/>
        <v>2011.1</v>
      </c>
      <c r="C158">
        <v>0</v>
      </c>
      <c r="D158" s="2">
        <v>-1.9426491419690499</v>
      </c>
      <c r="E158" s="2">
        <v>-1.1811926083654101</v>
      </c>
      <c r="F158" s="2">
        <v>-0.94383282839402605</v>
      </c>
      <c r="G158" s="2">
        <v>-7.8984077017208498E-2</v>
      </c>
      <c r="H158" s="2">
        <v>-0.21406806041460599</v>
      </c>
      <c r="I158" s="2">
        <v>0.135083983397397</v>
      </c>
      <c r="J158" s="2">
        <v>-0.15837570295418399</v>
      </c>
      <c r="K158" s="2">
        <v>-0.68143274163078804</v>
      </c>
      <c r="L158" s="2">
        <v>0.52305703867660402</v>
      </c>
      <c r="M158" s="2">
        <v>-0.76145653360362997</v>
      </c>
      <c r="N158" s="2">
        <v>-0.82555427610062004</v>
      </c>
      <c r="O158" s="2">
        <v>7.31258352791571E-2</v>
      </c>
      <c r="P158" s="2">
        <v>-9.0280927821672005E-3</v>
      </c>
      <c r="R158">
        <f t="shared" si="172"/>
        <v>2011.1</v>
      </c>
      <c r="S158">
        <v>0</v>
      </c>
      <c r="T158" s="25">
        <f t="shared" ref="T158:U158" si="188">AVERAGE(D155:D158)</f>
        <v>-0.20177394077731575</v>
      </c>
      <c r="U158" s="25">
        <f t="shared" si="188"/>
        <v>0.13753843095013429</v>
      </c>
      <c r="V158" s="25">
        <f t="shared" si="158"/>
        <v>2.2496677190437242E-2</v>
      </c>
      <c r="W158" s="25">
        <f t="shared" si="159"/>
        <v>0.18921549514889685</v>
      </c>
      <c r="X158" s="25">
        <f t="shared" si="160"/>
        <v>-0.12076291217872731</v>
      </c>
      <c r="Y158" s="25">
        <f t="shared" si="161"/>
        <v>0.30997840732762449</v>
      </c>
      <c r="Z158" s="25">
        <f t="shared" si="162"/>
        <v>-7.417374138920213E-2</v>
      </c>
      <c r="AA158" s="25">
        <f t="shared" si="163"/>
        <v>-0.20318693300948587</v>
      </c>
      <c r="AB158" s="25">
        <f t="shared" si="164"/>
        <v>0.12901319162028371</v>
      </c>
      <c r="AC158" s="25">
        <f t="shared" si="165"/>
        <v>-0.33931237172744722</v>
      </c>
      <c r="AD158" s="25">
        <f t="shared" si="166"/>
        <v>-0.4764469021886838</v>
      </c>
      <c r="AE158" s="25">
        <f t="shared" si="167"/>
        <v>0.16537331131209276</v>
      </c>
      <c r="AF158" s="25">
        <f t="shared" si="168"/>
        <v>-2.8238780850856224E-2</v>
      </c>
    </row>
    <row r="159" spans="2:32" x14ac:dyDescent="0.25">
      <c r="B159">
        <f t="shared" si="171"/>
        <v>2011.1999999999998</v>
      </c>
      <c r="C159">
        <v>0</v>
      </c>
      <c r="D159" s="2">
        <v>-0.60008905506114296</v>
      </c>
      <c r="E159" s="2">
        <v>-0.18262240023784199</v>
      </c>
      <c r="F159" s="2">
        <v>0.11031852529198199</v>
      </c>
      <c r="G159" s="2">
        <v>-0.13807707457688601</v>
      </c>
      <c r="H159" s="2">
        <v>-0.19271911859354801</v>
      </c>
      <c r="I159" s="2">
        <v>5.4642044016661499E-2</v>
      </c>
      <c r="J159" s="2">
        <v>-0.154863850952938</v>
      </c>
      <c r="K159" s="2">
        <v>-0.68040384932319697</v>
      </c>
      <c r="L159" s="2">
        <v>0.525539998370258</v>
      </c>
      <c r="M159" s="2">
        <v>-0.41746665482330098</v>
      </c>
      <c r="N159" s="2">
        <v>-0.40483294876030801</v>
      </c>
      <c r="O159" s="2">
        <v>-9.7909413146218208E-3</v>
      </c>
      <c r="P159" s="2">
        <v>-2.8427647483711101E-3</v>
      </c>
      <c r="R159">
        <f t="shared" si="172"/>
        <v>2011.1999999999998</v>
      </c>
      <c r="S159">
        <v>0</v>
      </c>
      <c r="T159" s="25">
        <f t="shared" ref="T159:U159" si="189">AVERAGE(D156:D159)</f>
        <v>-0.69612948226783389</v>
      </c>
      <c r="U159" s="25">
        <f t="shared" si="189"/>
        <v>-0.19942711511850369</v>
      </c>
      <c r="V159" s="25">
        <f t="shared" si="158"/>
        <v>-0.16866048360546426</v>
      </c>
      <c r="W159" s="25">
        <f t="shared" si="159"/>
        <v>0.11689640324512113</v>
      </c>
      <c r="X159" s="25">
        <f t="shared" si="160"/>
        <v>-0.16026563250633982</v>
      </c>
      <c r="Y159" s="25">
        <f t="shared" si="161"/>
        <v>0.27716203575146114</v>
      </c>
      <c r="Z159" s="25">
        <f t="shared" si="162"/>
        <v>-0.14766303475816261</v>
      </c>
      <c r="AA159" s="25">
        <f t="shared" si="163"/>
        <v>-0.4098122940198784</v>
      </c>
      <c r="AB159" s="25">
        <f t="shared" si="164"/>
        <v>0.26214925926171551</v>
      </c>
      <c r="AC159" s="25">
        <f t="shared" si="165"/>
        <v>-0.49670236714932803</v>
      </c>
      <c r="AD159" s="25">
        <f t="shared" si="166"/>
        <v>-0.57740664506759876</v>
      </c>
      <c r="AE159" s="25">
        <f t="shared" si="167"/>
        <v>0.12279058805495306</v>
      </c>
      <c r="AF159" s="25">
        <f t="shared" si="168"/>
        <v>-4.2086310136682327E-2</v>
      </c>
    </row>
    <row r="160" spans="2:32" x14ac:dyDescent="0.25">
      <c r="B160">
        <f t="shared" si="171"/>
        <v>2011.2999999999997</v>
      </c>
      <c r="C160">
        <v>0</v>
      </c>
      <c r="D160" s="2">
        <v>-1.20691407743384</v>
      </c>
      <c r="E160" s="2">
        <v>-0.61484170669013705</v>
      </c>
      <c r="F160" s="2">
        <v>-0.37223119114653802</v>
      </c>
      <c r="G160" s="2">
        <v>-0.12677808553698899</v>
      </c>
      <c r="H160" s="2">
        <v>-0.199890938467437</v>
      </c>
      <c r="I160" s="2">
        <v>7.3112852930448294E-2</v>
      </c>
      <c r="J160" s="2">
        <v>-0.11583243000661</v>
      </c>
      <c r="K160" s="2">
        <v>-0.27885664817405997</v>
      </c>
      <c r="L160" s="2">
        <v>0.16302421816745</v>
      </c>
      <c r="M160" s="2">
        <v>-0.592072370743702</v>
      </c>
      <c r="N160" s="2">
        <v>-0.31384302820033799</v>
      </c>
      <c r="O160" s="2">
        <v>-0.22306582705824801</v>
      </c>
      <c r="P160" s="2">
        <v>-5.51635154851145E-2</v>
      </c>
      <c r="R160">
        <f t="shared" si="172"/>
        <v>2011.2999999999997</v>
      </c>
      <c r="S160">
        <v>0</v>
      </c>
      <c r="T160" s="25">
        <f t="shared" ref="T160:U160" si="190">AVERAGE(D157:D160)</f>
        <v>-1.063940366200804</v>
      </c>
      <c r="U160" s="25">
        <f t="shared" si="190"/>
        <v>-0.47447181681618844</v>
      </c>
      <c r="V160" s="25">
        <f t="shared" si="158"/>
        <v>-0.35594207749063078</v>
      </c>
      <c r="W160" s="25">
        <f t="shared" si="159"/>
        <v>3.3379286681624126E-2</v>
      </c>
      <c r="X160" s="25">
        <f t="shared" si="160"/>
        <v>-0.16266973678677932</v>
      </c>
      <c r="Y160" s="25">
        <f t="shared" si="161"/>
        <v>0.19604902346840347</v>
      </c>
      <c r="Z160" s="25">
        <f t="shared" si="162"/>
        <v>-0.15190902600718376</v>
      </c>
      <c r="AA160" s="25">
        <f t="shared" si="163"/>
        <v>-0.45481433981076202</v>
      </c>
      <c r="AB160" s="25">
        <f t="shared" si="164"/>
        <v>0.30290531380357799</v>
      </c>
      <c r="AC160" s="25">
        <f t="shared" si="165"/>
        <v>-0.58946854938461302</v>
      </c>
      <c r="AD160" s="25">
        <f t="shared" si="166"/>
        <v>-0.56240239874961495</v>
      </c>
      <c r="AE160" s="25">
        <f t="shared" si="167"/>
        <v>2.208888673335857E-2</v>
      </c>
      <c r="AF160" s="25">
        <f t="shared" si="168"/>
        <v>-4.9155037368356205E-2</v>
      </c>
    </row>
    <row r="161" spans="1:32" x14ac:dyDescent="0.25">
      <c r="B161">
        <f t="shared" si="171"/>
        <v>2011.3999999999996</v>
      </c>
      <c r="C161">
        <v>0</v>
      </c>
      <c r="D161" s="2">
        <v>-0.78955041026889194</v>
      </c>
      <c r="E161" s="2">
        <v>-0.30247517886212399</v>
      </c>
      <c r="F161" s="2">
        <v>-0.25609315310819297</v>
      </c>
      <c r="G161" s="2">
        <v>1.0908147341692501E-2</v>
      </c>
      <c r="H161" s="2">
        <v>-4.4117513420725098E-2</v>
      </c>
      <c r="I161" s="2">
        <v>5.5025660762417702E-2</v>
      </c>
      <c r="J161" s="2">
        <v>-5.7290173095623502E-2</v>
      </c>
      <c r="K161" s="2">
        <v>-0.34648535987528201</v>
      </c>
      <c r="L161" s="2">
        <v>0.289195186779658</v>
      </c>
      <c r="M161" s="2">
        <v>-0.48707523140676701</v>
      </c>
      <c r="N161" s="2">
        <v>-0.30575677355342901</v>
      </c>
      <c r="O161" s="2">
        <v>-0.105962644476662</v>
      </c>
      <c r="P161" s="2">
        <v>-7.5355813376674893E-2</v>
      </c>
      <c r="R161">
        <f t="shared" si="172"/>
        <v>2011.3999999999996</v>
      </c>
      <c r="S161">
        <v>0</v>
      </c>
      <c r="T161" s="25">
        <f t="shared" ref="T161:U161" si="191">AVERAGE(D158:D161)</f>
        <v>-1.1348006711832312</v>
      </c>
      <c r="U161" s="25">
        <f t="shared" si="191"/>
        <v>-0.57028297353887825</v>
      </c>
      <c r="V161" s="25">
        <f t="shared" si="158"/>
        <v>-0.36545966183919371</v>
      </c>
      <c r="W161" s="25">
        <f t="shared" si="159"/>
        <v>-8.3232772447347753E-2</v>
      </c>
      <c r="X161" s="25">
        <f t="shared" si="160"/>
        <v>-0.16269890772407902</v>
      </c>
      <c r="Y161" s="25">
        <f t="shared" si="161"/>
        <v>7.9466135276731131E-2</v>
      </c>
      <c r="Z161" s="25">
        <f t="shared" si="162"/>
        <v>-0.12159053925233888</v>
      </c>
      <c r="AA161" s="25">
        <f t="shared" si="163"/>
        <v>-0.49679464975083176</v>
      </c>
      <c r="AB161" s="25">
        <f t="shared" si="164"/>
        <v>0.3752041104984925</v>
      </c>
      <c r="AC161" s="25">
        <f t="shared" si="165"/>
        <v>-0.56451769764435</v>
      </c>
      <c r="AD161" s="25">
        <f t="shared" si="166"/>
        <v>-0.46249675665367374</v>
      </c>
      <c r="AE161" s="25">
        <f t="shared" si="167"/>
        <v>-6.6423394392593677E-2</v>
      </c>
      <c r="AF161" s="25">
        <f t="shared" si="168"/>
        <v>-3.5597546598081925E-2</v>
      </c>
    </row>
    <row r="162" spans="1:32" x14ac:dyDescent="0.25">
      <c r="B162">
        <f t="shared" si="171"/>
        <v>2012.1</v>
      </c>
      <c r="C162">
        <v>0</v>
      </c>
      <c r="D162" s="2">
        <v>-1.0885962701865699</v>
      </c>
      <c r="E162" s="2">
        <v>-0.477493085526423</v>
      </c>
      <c r="F162" s="2">
        <v>-0.28400636557982001</v>
      </c>
      <c r="G162" s="2">
        <v>-0.129321103209074</v>
      </c>
      <c r="H162" s="2">
        <v>-8.7934890224905596E-2</v>
      </c>
      <c r="I162" s="2">
        <v>-4.1386212984168697E-2</v>
      </c>
      <c r="J162" s="2">
        <v>-6.4165616737528797E-2</v>
      </c>
      <c r="K162" s="2">
        <v>-0.22900446059101301</v>
      </c>
      <c r="L162" s="2">
        <v>0.16483884385348399</v>
      </c>
      <c r="M162" s="2">
        <v>-0.61110318466014601</v>
      </c>
      <c r="N162" s="2">
        <v>-0.43118299570457502</v>
      </c>
      <c r="O162" s="2">
        <v>-0.16268468891579599</v>
      </c>
      <c r="P162" s="2">
        <v>-1.7235500039775201E-2</v>
      </c>
      <c r="R162">
        <f t="shared" si="172"/>
        <v>2012.1</v>
      </c>
      <c r="S162">
        <v>0</v>
      </c>
      <c r="T162" s="25">
        <f t="shared" ref="T162:U162" si="192">AVERAGE(D159:D162)</f>
        <v>-0.92128745323761119</v>
      </c>
      <c r="U162" s="25">
        <f t="shared" si="192"/>
        <v>-0.39435809282913153</v>
      </c>
      <c r="V162" s="25">
        <f t="shared" si="158"/>
        <v>-0.20050304613564224</v>
      </c>
      <c r="W162" s="25">
        <f t="shared" si="159"/>
        <v>-9.5817028995314135E-2</v>
      </c>
      <c r="X162" s="25">
        <f t="shared" si="160"/>
        <v>-0.13116561517665393</v>
      </c>
      <c r="Y162" s="25">
        <f t="shared" si="161"/>
        <v>3.5348586181339701E-2</v>
      </c>
      <c r="Z162" s="25">
        <f t="shared" si="162"/>
        <v>-9.8038017698175078E-2</v>
      </c>
      <c r="AA162" s="25">
        <f t="shared" si="163"/>
        <v>-0.383687579490888</v>
      </c>
      <c r="AB162" s="25">
        <f t="shared" si="164"/>
        <v>0.2856495617927125</v>
      </c>
      <c r="AC162" s="25">
        <f t="shared" si="165"/>
        <v>-0.52692936040847904</v>
      </c>
      <c r="AD162" s="25">
        <f t="shared" si="166"/>
        <v>-0.36390393655466247</v>
      </c>
      <c r="AE162" s="25">
        <f t="shared" si="167"/>
        <v>-0.12537602544133195</v>
      </c>
      <c r="AF162" s="25">
        <f t="shared" si="168"/>
        <v>-3.7649398412483923E-2</v>
      </c>
    </row>
    <row r="163" spans="1:32" x14ac:dyDescent="0.25">
      <c r="B163">
        <f t="shared" si="171"/>
        <v>2012.1999999999998</v>
      </c>
      <c r="C163">
        <v>0</v>
      </c>
      <c r="D163" s="2">
        <v>-0.21611903948799499</v>
      </c>
      <c r="E163" s="2">
        <v>-0.16486325207872701</v>
      </c>
      <c r="F163" s="2">
        <v>-0.121354799108114</v>
      </c>
      <c r="G163" s="2">
        <v>1.5725718221698499E-2</v>
      </c>
      <c r="H163" s="2">
        <v>-0.15863947791856101</v>
      </c>
      <c r="I163" s="2">
        <v>0.174365196140259</v>
      </c>
      <c r="J163" s="2">
        <v>-5.9234171192311599E-2</v>
      </c>
      <c r="K163" s="2">
        <v>-0.169923821973086</v>
      </c>
      <c r="L163" s="2">
        <v>0.110689650780774</v>
      </c>
      <c r="M163" s="2">
        <v>-5.1255787409267999E-2</v>
      </c>
      <c r="N163" s="2">
        <v>-9.0814505957733396E-2</v>
      </c>
      <c r="O163" s="2">
        <v>5.3642778045220899E-2</v>
      </c>
      <c r="P163" s="2">
        <v>-1.40840594967554E-2</v>
      </c>
      <c r="R163">
        <f t="shared" si="172"/>
        <v>2012.1999999999998</v>
      </c>
      <c r="S163">
        <v>0</v>
      </c>
      <c r="T163" s="25">
        <f t="shared" ref="T163:U163" si="193">AVERAGE(D160:D163)</f>
        <v>-0.82529494934432424</v>
      </c>
      <c r="U163" s="25">
        <f t="shared" si="193"/>
        <v>-0.38991830578935277</v>
      </c>
      <c r="V163" s="25">
        <f t="shared" si="158"/>
        <v>-0.25842137723566627</v>
      </c>
      <c r="W163" s="25">
        <f t="shared" si="159"/>
        <v>-5.7366330795667997E-2</v>
      </c>
      <c r="X163" s="25">
        <f t="shared" si="160"/>
        <v>-0.12264570500790717</v>
      </c>
      <c r="Y163" s="25">
        <f t="shared" si="161"/>
        <v>6.5279374212239075E-2</v>
      </c>
      <c r="Z163" s="25">
        <f t="shared" si="162"/>
        <v>-7.4130597758018474E-2</v>
      </c>
      <c r="AA163" s="25">
        <f t="shared" si="163"/>
        <v>-0.25606757265336022</v>
      </c>
      <c r="AB163" s="25">
        <f t="shared" si="164"/>
        <v>0.1819369748953415</v>
      </c>
      <c r="AC163" s="25">
        <f t="shared" si="165"/>
        <v>-0.43537664355497074</v>
      </c>
      <c r="AD163" s="25">
        <f t="shared" si="166"/>
        <v>-0.28539932585401884</v>
      </c>
      <c r="AE163" s="25">
        <f t="shared" si="167"/>
        <v>-0.10951759560137128</v>
      </c>
      <c r="AF163" s="25">
        <f t="shared" si="168"/>
        <v>-4.0459722099580001E-2</v>
      </c>
    </row>
    <row r="164" spans="1:32" x14ac:dyDescent="0.25">
      <c r="B164">
        <f t="shared" si="171"/>
        <v>2012.2999999999997</v>
      </c>
      <c r="C164">
        <v>0</v>
      </c>
      <c r="D164" s="2">
        <v>0.48996028257388802</v>
      </c>
      <c r="E164" s="2">
        <v>0.65907279830037402</v>
      </c>
      <c r="F164" s="2">
        <v>0.54293451727768405</v>
      </c>
      <c r="G164" s="2">
        <v>0.174271723703295</v>
      </c>
      <c r="H164" s="2">
        <v>-0.11547144056316699</v>
      </c>
      <c r="I164" s="2">
        <v>0.28974316426646202</v>
      </c>
      <c r="J164" s="2">
        <v>-5.8133442680604497E-2</v>
      </c>
      <c r="K164" s="2">
        <v>-5.3337148754783403E-2</v>
      </c>
      <c r="L164" s="2">
        <v>-4.7962939258210796E-3</v>
      </c>
      <c r="M164" s="2">
        <v>-0.169112515726486</v>
      </c>
      <c r="N164" s="2">
        <v>-0.14931788417261499</v>
      </c>
      <c r="O164" s="2">
        <v>7.1731660142253503E-2</v>
      </c>
      <c r="P164" s="2">
        <v>-9.1526291696124404E-2</v>
      </c>
      <c r="R164">
        <f t="shared" si="172"/>
        <v>2012.2999999999997</v>
      </c>
      <c r="S164">
        <v>0</v>
      </c>
      <c r="T164" s="25">
        <f t="shared" ref="T164:U164" si="194">AVERAGE(D161:D164)</f>
        <v>-0.40107635934239222</v>
      </c>
      <c r="U164" s="25">
        <f t="shared" si="194"/>
        <v>-7.1439679541725004E-2</v>
      </c>
      <c r="V164" s="25">
        <f t="shared" si="158"/>
        <v>-2.9629950129610727E-2</v>
      </c>
      <c r="W164" s="25">
        <f t="shared" si="159"/>
        <v>1.7896121514403E-2</v>
      </c>
      <c r="X164" s="25">
        <f t="shared" si="160"/>
        <v>-0.10154083053183967</v>
      </c>
      <c r="Y164" s="25">
        <f t="shared" si="161"/>
        <v>0.11943695204624251</v>
      </c>
      <c r="Z164" s="25">
        <f t="shared" si="162"/>
        <v>-5.9705850926517104E-2</v>
      </c>
      <c r="AA164" s="25">
        <f t="shared" si="163"/>
        <v>-0.19968769779854112</v>
      </c>
      <c r="AB164" s="25">
        <f t="shared" si="164"/>
        <v>0.13998184687202372</v>
      </c>
      <c r="AC164" s="25">
        <f t="shared" si="165"/>
        <v>-0.3296366798006668</v>
      </c>
      <c r="AD164" s="25">
        <f t="shared" si="166"/>
        <v>-0.24426803984708811</v>
      </c>
      <c r="AE164" s="25">
        <f t="shared" si="167"/>
        <v>-3.5818223801245899E-2</v>
      </c>
      <c r="AF164" s="25">
        <f t="shared" si="168"/>
        <v>-4.9550416152332473E-2</v>
      </c>
    </row>
    <row r="165" spans="1:32" x14ac:dyDescent="0.25">
      <c r="B165">
        <f t="shared" si="171"/>
        <v>2012.3999999999996</v>
      </c>
      <c r="C165">
        <v>0</v>
      </c>
      <c r="D165" s="2">
        <v>-1.17830558494573</v>
      </c>
      <c r="E165" s="2">
        <v>-1.0466803649798599</v>
      </c>
      <c r="F165" s="2">
        <v>-1.13746398887699</v>
      </c>
      <c r="G165" s="2">
        <v>0.14293430212632199</v>
      </c>
      <c r="H165" s="2">
        <v>-6.5155679498786701E-2</v>
      </c>
      <c r="I165" s="2">
        <v>0.208089981625109</v>
      </c>
      <c r="J165" s="2">
        <v>-5.2150678229198603E-2</v>
      </c>
      <c r="K165" s="2">
        <v>-4.3612864558966E-2</v>
      </c>
      <c r="L165" s="2">
        <v>-8.5378136702326298E-3</v>
      </c>
      <c r="M165" s="2">
        <v>-0.13162521996587001</v>
      </c>
      <c r="N165" s="2">
        <v>-0.111144673450809</v>
      </c>
      <c r="O165" s="2">
        <v>4.0696406764120702E-2</v>
      </c>
      <c r="P165" s="2">
        <v>-6.1176953279181497E-2</v>
      </c>
      <c r="R165">
        <f t="shared" si="172"/>
        <v>2012.3999999999996</v>
      </c>
      <c r="S165">
        <v>0</v>
      </c>
      <c r="T165" s="25">
        <f t="shared" ref="T165:U165" si="195">AVERAGE(D162:D165)</f>
        <v>-0.49826515301160174</v>
      </c>
      <c r="U165" s="25">
        <f t="shared" si="195"/>
        <v>-0.25749097607115901</v>
      </c>
      <c r="V165" s="25">
        <f t="shared" si="158"/>
        <v>-0.24997265907180999</v>
      </c>
      <c r="W165" s="25">
        <f t="shared" si="159"/>
        <v>5.090266021056037E-2</v>
      </c>
      <c r="X165" s="25">
        <f t="shared" si="160"/>
        <v>-0.10680037205135508</v>
      </c>
      <c r="Y165" s="25">
        <f t="shared" si="161"/>
        <v>0.15770303226191534</v>
      </c>
      <c r="Z165" s="25">
        <f t="shared" si="162"/>
        <v>-5.8420977209910879E-2</v>
      </c>
      <c r="AA165" s="25">
        <f t="shared" si="163"/>
        <v>-0.12396957396946211</v>
      </c>
      <c r="AB165" s="25">
        <f t="shared" si="164"/>
        <v>6.5548596759551062E-2</v>
      </c>
      <c r="AC165" s="25">
        <f t="shared" si="165"/>
        <v>-0.24077417694044251</v>
      </c>
      <c r="AD165" s="25">
        <f t="shared" si="166"/>
        <v>-0.19561501482143312</v>
      </c>
      <c r="AE165" s="25">
        <f t="shared" si="167"/>
        <v>8.4653900894977874E-4</v>
      </c>
      <c r="AF165" s="25">
        <f t="shared" si="168"/>
        <v>-4.6005701127959125E-2</v>
      </c>
    </row>
    <row r="166" spans="1:32" x14ac:dyDescent="0.25">
      <c r="B166">
        <f t="shared" si="171"/>
        <v>2013.1</v>
      </c>
      <c r="C166">
        <v>0</v>
      </c>
      <c r="D166" s="2">
        <v>-1.54152105820731</v>
      </c>
      <c r="E166" s="2">
        <v>-1.5783909678642001</v>
      </c>
      <c r="F166" s="2">
        <v>-0.85797510529767895</v>
      </c>
      <c r="G166" s="2">
        <v>0.17560707429181399</v>
      </c>
      <c r="H166" s="2">
        <v>-0.14887553834800599</v>
      </c>
      <c r="I166" s="2">
        <v>0.32448261263982098</v>
      </c>
      <c r="J166" s="2">
        <v>-0.89602293685833501</v>
      </c>
      <c r="K166" s="2">
        <v>-0.41069758210187102</v>
      </c>
      <c r="L166" s="2">
        <v>-0.48532535475646399</v>
      </c>
      <c r="M166" s="2">
        <v>3.6869909656885601E-2</v>
      </c>
      <c r="N166" s="2">
        <v>-2.96907692809209E-2</v>
      </c>
      <c r="O166" s="2">
        <v>0.17363638516905699</v>
      </c>
      <c r="P166" s="2">
        <v>-0.10707570623125</v>
      </c>
      <c r="R166">
        <f t="shared" si="172"/>
        <v>2013.1</v>
      </c>
      <c r="S166">
        <v>0</v>
      </c>
      <c r="T166" s="25">
        <f t="shared" ref="T166:U166" si="196">AVERAGE(D163:D166)</f>
        <v>-0.6114963500167867</v>
      </c>
      <c r="U166" s="25">
        <f t="shared" si="196"/>
        <v>-0.53271544665560322</v>
      </c>
      <c r="V166" s="25">
        <f t="shared" si="158"/>
        <v>-0.39346484400127468</v>
      </c>
      <c r="W166" s="25">
        <f t="shared" si="159"/>
        <v>0.12713470458578235</v>
      </c>
      <c r="X166" s="25">
        <f t="shared" si="160"/>
        <v>-0.12203553408213016</v>
      </c>
      <c r="Y166" s="25">
        <f t="shared" si="161"/>
        <v>0.24917023866791277</v>
      </c>
      <c r="Z166" s="25">
        <f t="shared" si="162"/>
        <v>-0.26638530724011245</v>
      </c>
      <c r="AA166" s="25">
        <f t="shared" si="163"/>
        <v>-0.1693928543471766</v>
      </c>
      <c r="AB166" s="25">
        <f t="shared" si="164"/>
        <v>-9.6992452892935926E-2</v>
      </c>
      <c r="AC166" s="25">
        <f t="shared" si="165"/>
        <v>-7.8780903361184609E-2</v>
      </c>
      <c r="AD166" s="25">
        <f t="shared" si="166"/>
        <v>-9.5241958215519576E-2</v>
      </c>
      <c r="AE166" s="25">
        <f t="shared" si="167"/>
        <v>8.4926807530163018E-2</v>
      </c>
      <c r="AF166" s="25">
        <f t="shared" si="168"/>
        <v>-6.8465752675827829E-2</v>
      </c>
    </row>
    <row r="167" spans="1:32" x14ac:dyDescent="0.25">
      <c r="B167">
        <f t="shared" si="171"/>
        <v>2013.1999999999998</v>
      </c>
      <c r="C167">
        <v>0</v>
      </c>
      <c r="D167" s="2">
        <v>-0.86678421338802503</v>
      </c>
      <c r="E167" s="2">
        <v>-1.1205119925693801</v>
      </c>
      <c r="F167" s="2">
        <v>-0.33495825735698997</v>
      </c>
      <c r="G167" s="2">
        <v>0.15849528115108499</v>
      </c>
      <c r="H167" s="2">
        <v>-0.109707446091265</v>
      </c>
      <c r="I167" s="2">
        <v>0.268202727242351</v>
      </c>
      <c r="J167" s="2">
        <v>-0.94404901636348304</v>
      </c>
      <c r="K167" s="2">
        <v>-0.46044179074465003</v>
      </c>
      <c r="L167" s="2">
        <v>-0.48360722561883301</v>
      </c>
      <c r="M167" s="2">
        <v>0.25372777918136302</v>
      </c>
      <c r="N167" s="2">
        <v>0.256787717248525</v>
      </c>
      <c r="O167" s="2">
        <v>8.1721036050403498E-2</v>
      </c>
      <c r="P167" s="2">
        <v>-8.4780974117565702E-2</v>
      </c>
      <c r="R167">
        <f t="shared" si="172"/>
        <v>2013.1999999999998</v>
      </c>
      <c r="S167">
        <v>0</v>
      </c>
      <c r="T167" s="25">
        <f t="shared" ref="T167:U167" si="197">AVERAGE(D164:D167)</f>
        <v>-0.7741626434917942</v>
      </c>
      <c r="U167" s="25">
        <f t="shared" si="197"/>
        <v>-0.77162763177826654</v>
      </c>
      <c r="V167" s="25">
        <f t="shared" si="158"/>
        <v>-0.44686570856349372</v>
      </c>
      <c r="W167" s="25">
        <f t="shared" si="159"/>
        <v>0.162827095318129</v>
      </c>
      <c r="X167" s="25">
        <f t="shared" si="160"/>
        <v>-0.10980252612530617</v>
      </c>
      <c r="Y167" s="25">
        <f t="shared" si="161"/>
        <v>0.27262962144343578</v>
      </c>
      <c r="Z167" s="25">
        <f t="shared" si="162"/>
        <v>-0.48758901853290526</v>
      </c>
      <c r="AA167" s="25">
        <f t="shared" si="163"/>
        <v>-0.2420223465400676</v>
      </c>
      <c r="AB167" s="25">
        <f t="shared" si="164"/>
        <v>-0.24556667199283766</v>
      </c>
      <c r="AC167" s="25">
        <f t="shared" si="165"/>
        <v>-2.5350117135268524E-3</v>
      </c>
      <c r="AD167" s="25">
        <f t="shared" si="166"/>
        <v>-8.3414024139549653E-3</v>
      </c>
      <c r="AE167" s="25">
        <f t="shared" si="167"/>
        <v>9.1946372031458667E-2</v>
      </c>
      <c r="AF167" s="25">
        <f t="shared" si="168"/>
        <v>-8.6139981331030402E-2</v>
      </c>
    </row>
    <row r="168" spans="1:32" x14ac:dyDescent="0.25">
      <c r="B168">
        <f t="shared" si="171"/>
        <v>2013.2999999999997</v>
      </c>
      <c r="C168">
        <v>0</v>
      </c>
      <c r="D168" s="2">
        <v>3.0635508987210999E-2</v>
      </c>
      <c r="E168" s="2">
        <v>-0.34707412538771298</v>
      </c>
      <c r="F168" s="2">
        <v>-0.160830684860471</v>
      </c>
      <c r="G168" s="2">
        <v>0.17008704849988501</v>
      </c>
      <c r="H168" s="2">
        <v>-7.1041058778848906E-2</v>
      </c>
      <c r="I168" s="2">
        <v>0.24112810727873399</v>
      </c>
      <c r="J168" s="2">
        <v>-0.356330489027127</v>
      </c>
      <c r="K168" s="2">
        <v>-0.207965667642421</v>
      </c>
      <c r="L168" s="2">
        <v>-0.148364821384705</v>
      </c>
      <c r="M168" s="2">
        <v>0.377709634374924</v>
      </c>
      <c r="N168" s="2">
        <v>0.13404945419662001</v>
      </c>
      <c r="O168" s="2">
        <v>0.187412928702792</v>
      </c>
      <c r="P168" s="2">
        <v>5.62472514755116E-2</v>
      </c>
      <c r="R168">
        <f t="shared" si="172"/>
        <v>2013.2999999999997</v>
      </c>
      <c r="S168">
        <v>0</v>
      </c>
      <c r="T168" s="25">
        <f t="shared" ref="T168:U168" si="198">AVERAGE(D165:D168)</f>
        <v>-0.88899383688846356</v>
      </c>
      <c r="U168" s="25">
        <f t="shared" si="198"/>
        <v>-1.0231643627002882</v>
      </c>
      <c r="V168" s="25">
        <f t="shared" si="158"/>
        <v>-0.62280700909803244</v>
      </c>
      <c r="W168" s="25">
        <f t="shared" si="159"/>
        <v>0.16178092651727649</v>
      </c>
      <c r="X168" s="25">
        <f t="shared" si="160"/>
        <v>-9.8694930679226647E-2</v>
      </c>
      <c r="Y168" s="25">
        <f t="shared" si="161"/>
        <v>0.26047585719650374</v>
      </c>
      <c r="Z168" s="25">
        <f t="shared" si="162"/>
        <v>-0.56213828011953593</v>
      </c>
      <c r="AA168" s="25">
        <f t="shared" si="163"/>
        <v>-0.28067947626197703</v>
      </c>
      <c r="AB168" s="25">
        <f t="shared" si="164"/>
        <v>-0.28145880385755867</v>
      </c>
      <c r="AC168" s="25">
        <f t="shared" si="165"/>
        <v>0.13417052581182565</v>
      </c>
      <c r="AD168" s="25">
        <f t="shared" si="166"/>
        <v>6.2500432178353771E-2</v>
      </c>
      <c r="AE168" s="25">
        <f t="shared" si="167"/>
        <v>0.12086668917159329</v>
      </c>
      <c r="AF168" s="25">
        <f t="shared" si="168"/>
        <v>-4.9196595538121397E-2</v>
      </c>
    </row>
    <row r="169" spans="1:32" x14ac:dyDescent="0.25">
      <c r="B169">
        <f t="shared" si="171"/>
        <v>2013.3999999999996</v>
      </c>
      <c r="C169">
        <v>0</v>
      </c>
      <c r="D169" s="2">
        <v>-1.1578972417258899</v>
      </c>
      <c r="E169" s="2">
        <v>-1.2603226838028601</v>
      </c>
      <c r="F169" s="2">
        <v>-0.83636448583594503</v>
      </c>
      <c r="G169" s="2">
        <v>0.17357147226639399</v>
      </c>
      <c r="H169" s="2">
        <v>-6.4946653506905705E-2</v>
      </c>
      <c r="I169" s="2">
        <v>0.23851812577329901</v>
      </c>
      <c r="J169" s="2">
        <v>-0.59752967023331605</v>
      </c>
      <c r="K169" s="2">
        <v>-0.33463061506147901</v>
      </c>
      <c r="L169" s="2">
        <v>-0.26289905517183598</v>
      </c>
      <c r="M169" s="2">
        <v>0.102425442076975</v>
      </c>
      <c r="N169" s="2">
        <v>4.3751983577887801E-2</v>
      </c>
      <c r="O169" s="2">
        <v>3.2538686854038698E-2</v>
      </c>
      <c r="P169" s="2">
        <v>2.6134771645049199E-2</v>
      </c>
      <c r="R169">
        <f t="shared" si="172"/>
        <v>2013.3999999999996</v>
      </c>
      <c r="S169">
        <v>0</v>
      </c>
      <c r="T169" s="25">
        <f t="shared" ref="T169:U169" si="199">AVERAGE(D166:D169)</f>
        <v>-0.8838917510835036</v>
      </c>
      <c r="U169" s="25">
        <f t="shared" si="199"/>
        <v>-1.0765749424060382</v>
      </c>
      <c r="V169" s="25">
        <f t="shared" si="158"/>
        <v>-0.54753213333777129</v>
      </c>
      <c r="W169" s="25">
        <f t="shared" si="159"/>
        <v>0.16944021905229451</v>
      </c>
      <c r="X169" s="25">
        <f t="shared" si="160"/>
        <v>-9.8642674181256398E-2</v>
      </c>
      <c r="Y169" s="25">
        <f t="shared" si="161"/>
        <v>0.26808289323355128</v>
      </c>
      <c r="Z169" s="25">
        <f t="shared" si="162"/>
        <v>-0.69848302812056529</v>
      </c>
      <c r="AA169" s="25">
        <f t="shared" si="163"/>
        <v>-0.35343391388760531</v>
      </c>
      <c r="AB169" s="25">
        <f t="shared" si="164"/>
        <v>-0.34504911423295953</v>
      </c>
      <c r="AC169" s="25">
        <f t="shared" si="165"/>
        <v>0.19268319132253692</v>
      </c>
      <c r="AD169" s="25">
        <f t="shared" si="166"/>
        <v>0.10122459643552797</v>
      </c>
      <c r="AE169" s="25">
        <f t="shared" si="167"/>
        <v>0.1188272591940728</v>
      </c>
      <c r="AF169" s="25">
        <f t="shared" si="168"/>
        <v>-2.7368664307063726E-2</v>
      </c>
    </row>
    <row r="170" spans="1:32" x14ac:dyDescent="0.25">
      <c r="B170" s="13">
        <f t="shared" si="171"/>
        <v>2014.1</v>
      </c>
      <c r="C170" s="13">
        <v>0</v>
      </c>
      <c r="D170" s="27">
        <v>-0.19253159712234999</v>
      </c>
      <c r="E170" s="27">
        <v>-0.30789520620669802</v>
      </c>
      <c r="F170" s="27">
        <v>-3.7514023942861199E-2</v>
      </c>
      <c r="G170" s="27">
        <v>0.14307598403299501</v>
      </c>
      <c r="H170" s="27">
        <v>-0.16222026543298301</v>
      </c>
      <c r="I170" s="27">
        <v>0.305296249465978</v>
      </c>
      <c r="J170" s="27">
        <v>-0.41345716629683199</v>
      </c>
      <c r="K170" s="27">
        <v>-0.231710865229181</v>
      </c>
      <c r="L170" s="27">
        <v>-0.18174630106765099</v>
      </c>
      <c r="M170" s="27">
        <v>0.11536360908434801</v>
      </c>
      <c r="N170" s="27">
        <v>-0.14811050690491501</v>
      </c>
      <c r="O170" s="27">
        <v>0.24102332594308201</v>
      </c>
      <c r="P170" s="27">
        <v>2.2450790046181199E-2</v>
      </c>
      <c r="Q170" s="13"/>
      <c r="R170" s="13">
        <f t="shared" si="172"/>
        <v>2014.1</v>
      </c>
      <c r="S170" s="13">
        <v>0</v>
      </c>
      <c r="T170" s="28">
        <f t="shared" ref="T170:U170" si="200">AVERAGE(D167:D170)</f>
        <v>-0.54664438581226349</v>
      </c>
      <c r="U170" s="28">
        <f t="shared" si="200"/>
        <v>-0.75895100199166277</v>
      </c>
      <c r="V170" s="28">
        <f t="shared" si="158"/>
        <v>-0.34241686299906682</v>
      </c>
      <c r="W170" s="28">
        <f t="shared" si="159"/>
        <v>0.16130744648758977</v>
      </c>
      <c r="X170" s="28">
        <f t="shared" si="160"/>
        <v>-0.10197885595250065</v>
      </c>
      <c r="Y170" s="28">
        <f t="shared" si="161"/>
        <v>0.26328630244009049</v>
      </c>
      <c r="Z170" s="28">
        <f t="shared" si="162"/>
        <v>-0.57784158548018949</v>
      </c>
      <c r="AA170" s="28">
        <f t="shared" si="163"/>
        <v>-0.30868723466943276</v>
      </c>
      <c r="AB170" s="28">
        <f t="shared" si="164"/>
        <v>-0.26915435081075623</v>
      </c>
      <c r="AC170" s="28">
        <f t="shared" si="165"/>
        <v>0.2123066161794025</v>
      </c>
      <c r="AD170" s="28">
        <f t="shared" si="166"/>
        <v>7.1619662029529449E-2</v>
      </c>
      <c r="AE170" s="28">
        <f t="shared" si="167"/>
        <v>0.13567399438757904</v>
      </c>
      <c r="AF170" s="28">
        <f t="shared" si="168"/>
        <v>5.0129597622940742E-3</v>
      </c>
    </row>
    <row r="171" spans="1:32" x14ac:dyDescent="0.25">
      <c r="A171" s="9" t="s">
        <v>26</v>
      </c>
      <c r="B171" s="3">
        <f t="shared" si="171"/>
        <v>2014.1999999999998</v>
      </c>
      <c r="C171" s="3">
        <v>0</v>
      </c>
      <c r="D171" s="14">
        <v>0.59756079119971806</v>
      </c>
      <c r="E171" s="14">
        <v>-0.12005532206337501</v>
      </c>
      <c r="F171" s="14">
        <v>-0.101381131436627</v>
      </c>
      <c r="G171" s="14">
        <v>0.27980091333460699</v>
      </c>
      <c r="H171" s="14">
        <v>-0.109101839912417</v>
      </c>
      <c r="I171" s="14">
        <v>0.388902753247025</v>
      </c>
      <c r="J171" s="14">
        <v>-0.29847510396135501</v>
      </c>
      <c r="K171" s="14">
        <v>-0.16590906007703601</v>
      </c>
      <c r="L171" s="14">
        <v>-0.132566043884318</v>
      </c>
      <c r="M171" s="14">
        <v>0.71761611326309405</v>
      </c>
      <c r="N171" s="14">
        <v>0.33896219673581002</v>
      </c>
      <c r="O171" s="14">
        <v>0.26442730028761102</v>
      </c>
      <c r="P171" s="14">
        <v>0.11422661623967099</v>
      </c>
      <c r="R171" s="3">
        <f t="shared" si="172"/>
        <v>2014.1999999999998</v>
      </c>
      <c r="S171" s="3">
        <v>0</v>
      </c>
      <c r="T171" s="26">
        <f t="shared" ref="T171:U171" si="201">AVERAGE(D168:D171)</f>
        <v>-0.18055813466532772</v>
      </c>
      <c r="U171" s="26">
        <f t="shared" si="201"/>
        <v>-0.50883683436516147</v>
      </c>
      <c r="V171" s="26">
        <f t="shared" si="158"/>
        <v>-0.28402258151897608</v>
      </c>
      <c r="W171" s="26">
        <f t="shared" si="159"/>
        <v>0.19163385453347026</v>
      </c>
      <c r="X171" s="26">
        <f t="shared" si="160"/>
        <v>-0.10182745440778866</v>
      </c>
      <c r="Y171" s="26">
        <f t="shared" si="161"/>
        <v>0.29346130894125899</v>
      </c>
      <c r="Z171" s="26">
        <f t="shared" si="162"/>
        <v>-0.41644810737965754</v>
      </c>
      <c r="AA171" s="26">
        <f t="shared" si="163"/>
        <v>-0.23505405200252924</v>
      </c>
      <c r="AB171" s="26">
        <f t="shared" si="164"/>
        <v>-0.18139405537712749</v>
      </c>
      <c r="AC171" s="26">
        <f t="shared" si="165"/>
        <v>0.32827869969983525</v>
      </c>
      <c r="AD171" s="26">
        <f t="shared" si="166"/>
        <v>9.2163281901350702E-2</v>
      </c>
      <c r="AE171" s="26">
        <f t="shared" si="167"/>
        <v>0.18135056044688092</v>
      </c>
      <c r="AF171" s="26">
        <f t="shared" si="168"/>
        <v>5.4764857351603247E-2</v>
      </c>
    </row>
    <row r="172" spans="1:32" x14ac:dyDescent="0.25">
      <c r="A172" s="4" t="s">
        <v>27</v>
      </c>
      <c r="B172">
        <f t="shared" si="171"/>
        <v>2014.2999999999997</v>
      </c>
      <c r="C172">
        <v>0</v>
      </c>
      <c r="D172" s="2">
        <v>0.65947630016089798</v>
      </c>
      <c r="E172" s="2">
        <v>0.10199553395963</v>
      </c>
      <c r="F172" s="2">
        <v>5.7205771194777398E-2</v>
      </c>
      <c r="G172" s="2">
        <v>0.13918853346826901</v>
      </c>
      <c r="H172" s="2">
        <v>-3.9091377310028097E-2</v>
      </c>
      <c r="I172" s="2">
        <v>0.178279910778297</v>
      </c>
      <c r="J172" s="2">
        <v>-9.4398770703415805E-2</v>
      </c>
      <c r="K172" s="2">
        <v>-8.9196787647297507E-2</v>
      </c>
      <c r="L172" s="2">
        <v>-5.2019830561183499E-3</v>
      </c>
      <c r="M172" s="2">
        <v>0.55748076620126696</v>
      </c>
      <c r="N172" s="2">
        <v>0.15344057659565999</v>
      </c>
      <c r="O172" s="2">
        <v>0.30221450088073698</v>
      </c>
      <c r="P172" s="2">
        <v>0.10182568872486999</v>
      </c>
      <c r="R172">
        <f t="shared" si="172"/>
        <v>2014.2999999999997</v>
      </c>
      <c r="S172">
        <v>0</v>
      </c>
      <c r="T172" s="25">
        <f t="shared" ref="T172:U172" si="202">AVERAGE(D169:D172)</f>
        <v>-2.3347936871905978E-2</v>
      </c>
      <c r="U172" s="25">
        <f t="shared" si="202"/>
        <v>-0.39656941952832581</v>
      </c>
      <c r="V172" s="25">
        <f t="shared" si="158"/>
        <v>-0.22951346750516394</v>
      </c>
      <c r="W172" s="25">
        <f t="shared" si="159"/>
        <v>0.18390922577556623</v>
      </c>
      <c r="X172" s="25">
        <f t="shared" si="160"/>
        <v>-9.3840034040583456E-2</v>
      </c>
      <c r="Y172" s="25">
        <f t="shared" si="161"/>
        <v>0.27774925981614978</v>
      </c>
      <c r="Z172" s="25">
        <f t="shared" si="162"/>
        <v>-0.35096517779872971</v>
      </c>
      <c r="AA172" s="25">
        <f t="shared" si="163"/>
        <v>-0.20536183200374838</v>
      </c>
      <c r="AB172" s="25">
        <f t="shared" si="164"/>
        <v>-0.14560334579498083</v>
      </c>
      <c r="AC172" s="25">
        <f t="shared" si="165"/>
        <v>0.37322148265642097</v>
      </c>
      <c r="AD172" s="25">
        <f t="shared" si="166"/>
        <v>9.701106250111069E-2</v>
      </c>
      <c r="AE172" s="25">
        <f t="shared" si="167"/>
        <v>0.21005095349136718</v>
      </c>
      <c r="AF172" s="25">
        <f t="shared" si="168"/>
        <v>6.6159466663942845E-2</v>
      </c>
    </row>
    <row r="173" spans="1:32" x14ac:dyDescent="0.25">
      <c r="B173">
        <f t="shared" si="171"/>
        <v>2014.3999999999996</v>
      </c>
      <c r="C173">
        <v>0</v>
      </c>
      <c r="D173" s="2">
        <v>0.51396505814215299</v>
      </c>
      <c r="E173" s="2">
        <v>-3.4206606304693001E-2</v>
      </c>
      <c r="F173" s="2">
        <v>-0.13126025909988501</v>
      </c>
      <c r="G173" s="2">
        <v>0.17330620600737801</v>
      </c>
      <c r="H173" s="2">
        <v>-0.11209637920148501</v>
      </c>
      <c r="I173" s="2">
        <v>0.28540258520886402</v>
      </c>
      <c r="J173" s="2">
        <v>-7.6252553212185506E-2</v>
      </c>
      <c r="K173" s="2">
        <v>-6.7021724378635197E-2</v>
      </c>
      <c r="L173" s="2">
        <v>-9.2308288335502305E-3</v>
      </c>
      <c r="M173" s="2">
        <v>0.54817166444684595</v>
      </c>
      <c r="N173" s="2">
        <v>0.16238467891310299</v>
      </c>
      <c r="O173" s="2">
        <v>0.34534717206356702</v>
      </c>
      <c r="P173" s="2">
        <v>4.0439813470176299E-2</v>
      </c>
      <c r="R173">
        <f t="shared" si="172"/>
        <v>2014.3999999999996</v>
      </c>
      <c r="S173">
        <v>0</v>
      </c>
      <c r="T173" s="25">
        <f t="shared" ref="T173:U173" si="203">AVERAGE(D170:D173)</f>
        <v>0.39461763809510475</v>
      </c>
      <c r="U173" s="25">
        <f t="shared" si="203"/>
        <v>-9.0040400153784006E-2</v>
      </c>
      <c r="V173" s="25">
        <f t="shared" si="158"/>
        <v>-5.3237410821148953E-2</v>
      </c>
      <c r="W173" s="25">
        <f t="shared" si="159"/>
        <v>0.18384290921081226</v>
      </c>
      <c r="X173" s="25">
        <f t="shared" si="160"/>
        <v>-0.10562746546422828</v>
      </c>
      <c r="Y173" s="25">
        <f t="shared" si="161"/>
        <v>0.289470374675041</v>
      </c>
      <c r="Z173" s="25">
        <f t="shared" si="162"/>
        <v>-0.22064589854344707</v>
      </c>
      <c r="AA173" s="25">
        <f t="shared" si="163"/>
        <v>-0.13845960933303744</v>
      </c>
      <c r="AB173" s="25">
        <f t="shared" si="164"/>
        <v>-8.2186289210409408E-2</v>
      </c>
      <c r="AC173" s="25">
        <f t="shared" si="165"/>
        <v>0.48465803824888876</v>
      </c>
      <c r="AD173" s="25">
        <f t="shared" si="166"/>
        <v>0.1266692363349145</v>
      </c>
      <c r="AE173" s="25">
        <f t="shared" si="167"/>
        <v>0.28825307479374929</v>
      </c>
      <c r="AF173" s="25">
        <f t="shared" si="168"/>
        <v>6.9735727120224619E-2</v>
      </c>
    </row>
    <row r="174" spans="1:32" x14ac:dyDescent="0.25">
      <c r="B174">
        <f t="shared" si="171"/>
        <v>2015.1</v>
      </c>
      <c r="C174">
        <v>0</v>
      </c>
      <c r="D174" s="2">
        <v>0.65395498524408002</v>
      </c>
      <c r="E174" s="2">
        <v>0.27285529614466097</v>
      </c>
      <c r="F174" s="2">
        <v>-1.79426560322143E-3</v>
      </c>
      <c r="G174" s="2">
        <v>0.33867317289705701</v>
      </c>
      <c r="H174" s="2">
        <v>-1.3940788070785399E-2</v>
      </c>
      <c r="I174" s="2">
        <v>0.35261396096784298</v>
      </c>
      <c r="J174" s="2">
        <v>-6.4023611149175305E-2</v>
      </c>
      <c r="K174" s="2">
        <v>-3.7871268251213099E-2</v>
      </c>
      <c r="L174" s="2">
        <v>-2.61523428979622E-2</v>
      </c>
      <c r="M174" s="2">
        <v>0.38109968909941899</v>
      </c>
      <c r="N174" s="2">
        <v>0.17326442054271399</v>
      </c>
      <c r="O174" s="2">
        <v>0.17009220049896101</v>
      </c>
      <c r="P174" s="2">
        <v>3.7743068057744099E-2</v>
      </c>
      <c r="R174">
        <f t="shared" si="172"/>
        <v>2015.1</v>
      </c>
      <c r="S174">
        <v>0</v>
      </c>
      <c r="T174" s="25">
        <f t="shared" ref="T174:U174" si="204">AVERAGE(D171:D174)</f>
        <v>0.60623928368671232</v>
      </c>
      <c r="U174" s="25">
        <f t="shared" si="204"/>
        <v>5.5147225434055744E-2</v>
      </c>
      <c r="V174" s="25">
        <f t="shared" si="158"/>
        <v>-4.4307471236239009E-2</v>
      </c>
      <c r="W174" s="25">
        <f t="shared" si="159"/>
        <v>0.23274220642682775</v>
      </c>
      <c r="X174" s="25">
        <f t="shared" si="160"/>
        <v>-6.8557596123678885E-2</v>
      </c>
      <c r="Y174" s="25">
        <f t="shared" si="161"/>
        <v>0.30129980255050726</v>
      </c>
      <c r="Z174" s="25">
        <f t="shared" si="162"/>
        <v>-0.13328750975653289</v>
      </c>
      <c r="AA174" s="25">
        <f t="shared" si="163"/>
        <v>-8.9999710088545459E-2</v>
      </c>
      <c r="AB174" s="25">
        <f t="shared" si="164"/>
        <v>-4.3287799667987195E-2</v>
      </c>
      <c r="AC174" s="25">
        <f t="shared" si="165"/>
        <v>0.5510920582526565</v>
      </c>
      <c r="AD174" s="25">
        <f t="shared" si="166"/>
        <v>0.20701296819682172</v>
      </c>
      <c r="AE174" s="25">
        <f t="shared" si="167"/>
        <v>0.27052029343271899</v>
      </c>
      <c r="AF174" s="25">
        <f t="shared" si="168"/>
        <v>7.3558796623115333E-2</v>
      </c>
    </row>
    <row r="175" spans="1:32" x14ac:dyDescent="0.25">
      <c r="B175">
        <f t="shared" si="171"/>
        <v>2015.1999999999998</v>
      </c>
      <c r="C175">
        <v>0</v>
      </c>
      <c r="D175" s="2">
        <v>0.54587365428342904</v>
      </c>
      <c r="E175" s="2">
        <v>8.2079862808491805E-2</v>
      </c>
      <c r="F175" s="2">
        <v>-6.9135959676955697E-2</v>
      </c>
      <c r="G175" s="2">
        <v>0.19726340478641199</v>
      </c>
      <c r="H175" s="2">
        <v>-1.24009995182973E-2</v>
      </c>
      <c r="I175" s="2">
        <v>0.20966440430470901</v>
      </c>
      <c r="J175" s="2">
        <v>-4.6047582300964798E-2</v>
      </c>
      <c r="K175" s="2">
        <v>-2.1613163412255301E-2</v>
      </c>
      <c r="L175" s="2">
        <v>-2.4434418888709501E-2</v>
      </c>
      <c r="M175" s="2">
        <v>0.46379379147493699</v>
      </c>
      <c r="N175" s="2">
        <v>0.18022768699317199</v>
      </c>
      <c r="O175" s="2">
        <v>0.26276263032959501</v>
      </c>
      <c r="P175" s="2">
        <v>2.08034741521704E-2</v>
      </c>
      <c r="R175">
        <f t="shared" si="172"/>
        <v>2015.1999999999998</v>
      </c>
      <c r="S175">
        <v>0</v>
      </c>
      <c r="T175" s="25">
        <f t="shared" ref="T175:U175" si="205">AVERAGE(D172:D175)</f>
        <v>0.59331749945764001</v>
      </c>
      <c r="U175" s="25">
        <f t="shared" si="205"/>
        <v>0.10568102165202245</v>
      </c>
      <c r="V175" s="25">
        <f t="shared" si="158"/>
        <v>-3.624617829632118E-2</v>
      </c>
      <c r="W175" s="25">
        <f t="shared" si="159"/>
        <v>0.212107829289779</v>
      </c>
      <c r="X175" s="25">
        <f t="shared" si="160"/>
        <v>-4.4382386025148948E-2</v>
      </c>
      <c r="Y175" s="25">
        <f t="shared" si="161"/>
        <v>0.25649021531492822</v>
      </c>
      <c r="Z175" s="25">
        <f t="shared" si="162"/>
        <v>-7.0180629341435347E-2</v>
      </c>
      <c r="AA175" s="25">
        <f t="shared" si="163"/>
        <v>-5.3925735922350275E-2</v>
      </c>
      <c r="AB175" s="25">
        <f t="shared" si="164"/>
        <v>-1.6254893419085072E-2</v>
      </c>
      <c r="AC175" s="25">
        <f t="shared" si="165"/>
        <v>0.4876364778056172</v>
      </c>
      <c r="AD175" s="25">
        <f t="shared" si="166"/>
        <v>0.16732934076116224</v>
      </c>
      <c r="AE175" s="25">
        <f t="shared" si="167"/>
        <v>0.27010412594321498</v>
      </c>
      <c r="AF175" s="25">
        <f t="shared" si="168"/>
        <v>5.0203011101240202E-2</v>
      </c>
    </row>
    <row r="176" spans="1:32" x14ac:dyDescent="0.25">
      <c r="B176">
        <f t="shared" si="171"/>
        <v>2015.2999999999997</v>
      </c>
      <c r="C176">
        <v>0</v>
      </c>
      <c r="D176" s="2">
        <v>0.47084708295145</v>
      </c>
      <c r="E176" s="2">
        <v>0.156614875100305</v>
      </c>
      <c r="F176" s="2">
        <v>-9.1274375317058995E-2</v>
      </c>
      <c r="G176" s="2">
        <v>0.29460177037857699</v>
      </c>
      <c r="H176" s="2">
        <v>2.5713098772939899E-6</v>
      </c>
      <c r="I176" s="2">
        <v>0.29459919906870002</v>
      </c>
      <c r="J176" s="2">
        <v>-4.6712519961212701E-2</v>
      </c>
      <c r="K176" s="2">
        <v>-4.03793763459417E-2</v>
      </c>
      <c r="L176" s="2">
        <v>-6.3331436152709699E-3</v>
      </c>
      <c r="M176" s="2">
        <v>0.31423220785114497</v>
      </c>
      <c r="N176" s="2">
        <v>0.186550620662778</v>
      </c>
      <c r="O176" s="2">
        <v>0.117189829206558</v>
      </c>
      <c r="P176" s="2">
        <v>1.0491757981808601E-2</v>
      </c>
      <c r="R176">
        <f t="shared" si="172"/>
        <v>2015.2999999999997</v>
      </c>
      <c r="S176">
        <v>0</v>
      </c>
      <c r="T176" s="25">
        <f t="shared" ref="T176:U176" si="206">AVERAGE(D173:D176)</f>
        <v>0.54616019515527803</v>
      </c>
      <c r="U176" s="25">
        <f t="shared" si="206"/>
        <v>0.1193358569371912</v>
      </c>
      <c r="V176" s="25">
        <f t="shared" si="158"/>
        <v>-7.336621492428029E-2</v>
      </c>
      <c r="W176" s="25">
        <f t="shared" si="159"/>
        <v>0.25096113851735602</v>
      </c>
      <c r="X176" s="25">
        <f t="shared" si="160"/>
        <v>-3.46088988701726E-2</v>
      </c>
      <c r="Y176" s="25">
        <f t="shared" si="161"/>
        <v>0.28557003738752901</v>
      </c>
      <c r="Z176" s="25">
        <f t="shared" si="162"/>
        <v>-5.8259066655884574E-2</v>
      </c>
      <c r="AA176" s="25">
        <f t="shared" si="163"/>
        <v>-4.172138309701133E-2</v>
      </c>
      <c r="AB176" s="25">
        <f t="shared" si="164"/>
        <v>-1.6537683558873226E-2</v>
      </c>
      <c r="AC176" s="25">
        <f t="shared" si="165"/>
        <v>0.42682433821808674</v>
      </c>
      <c r="AD176" s="25">
        <f t="shared" si="166"/>
        <v>0.17560685177794177</v>
      </c>
      <c r="AE176" s="25">
        <f t="shared" si="167"/>
        <v>0.22384795802467025</v>
      </c>
      <c r="AF176" s="25">
        <f t="shared" si="168"/>
        <v>2.736952841547485E-2</v>
      </c>
    </row>
    <row r="177" spans="2:32" x14ac:dyDescent="0.25">
      <c r="B177">
        <f t="shared" si="171"/>
        <v>2015.3999999999996</v>
      </c>
      <c r="C177">
        <v>0</v>
      </c>
      <c r="D177" s="2">
        <v>0.43552359042040101</v>
      </c>
      <c r="E177" s="2">
        <v>0.16257116606531499</v>
      </c>
      <c r="F177" s="2">
        <v>-9.4945121640076305E-2</v>
      </c>
      <c r="G177" s="2">
        <v>0.30980395576033798</v>
      </c>
      <c r="H177" s="2">
        <v>-1.08072908261175E-6</v>
      </c>
      <c r="I177" s="2">
        <v>0.30980503648942098</v>
      </c>
      <c r="J177" s="2">
        <v>-5.22876680549468E-2</v>
      </c>
      <c r="K177" s="2">
        <v>-4.1023619750814602E-2</v>
      </c>
      <c r="L177" s="2">
        <v>-1.12640483041321E-2</v>
      </c>
      <c r="M177" s="2">
        <v>0.27295242435508499</v>
      </c>
      <c r="N177" s="2">
        <v>0.19433971818808399</v>
      </c>
      <c r="O177" s="2">
        <v>8.5177646300808596E-2</v>
      </c>
      <c r="P177" s="2">
        <v>-6.5649401338077002E-3</v>
      </c>
      <c r="R177">
        <f t="shared" si="172"/>
        <v>2015.3999999999996</v>
      </c>
      <c r="S177">
        <v>0</v>
      </c>
      <c r="T177" s="25">
        <f t="shared" ref="T177:U177" si="207">AVERAGE(D174:D177)</f>
        <v>0.52654982822483998</v>
      </c>
      <c r="U177" s="25">
        <f t="shared" si="207"/>
        <v>0.16853030002969319</v>
      </c>
      <c r="V177" s="25">
        <f t="shared" si="158"/>
        <v>-6.4287430559328104E-2</v>
      </c>
      <c r="W177" s="25">
        <f t="shared" si="159"/>
        <v>0.28508557595559603</v>
      </c>
      <c r="X177" s="25">
        <f t="shared" si="160"/>
        <v>-6.5850742520720037E-3</v>
      </c>
      <c r="Y177" s="25">
        <f t="shared" si="161"/>
        <v>0.29167065020766825</v>
      </c>
      <c r="Z177" s="25">
        <f t="shared" si="162"/>
        <v>-5.2267845366574903E-2</v>
      </c>
      <c r="AA177" s="25">
        <f t="shared" si="163"/>
        <v>-3.5221856940056175E-2</v>
      </c>
      <c r="AB177" s="25">
        <f t="shared" si="164"/>
        <v>-1.7045988426518693E-2</v>
      </c>
      <c r="AC177" s="25">
        <f t="shared" si="165"/>
        <v>0.35801952819514649</v>
      </c>
      <c r="AD177" s="25">
        <f t="shared" si="166"/>
        <v>0.18359561159668697</v>
      </c>
      <c r="AE177" s="25">
        <f t="shared" si="167"/>
        <v>0.15880557658398065</v>
      </c>
      <c r="AF177" s="25">
        <f t="shared" si="168"/>
        <v>1.5618340014478848E-2</v>
      </c>
    </row>
    <row r="178" spans="2:32" x14ac:dyDescent="0.25">
      <c r="B178">
        <f t="shared" si="171"/>
        <v>2016.1</v>
      </c>
      <c r="C178">
        <v>0</v>
      </c>
      <c r="D178" s="2">
        <v>0.49317340043280899</v>
      </c>
      <c r="E178" s="2">
        <v>0.20983616410247299</v>
      </c>
      <c r="F178" s="2">
        <v>-1.9923614097824401E-2</v>
      </c>
      <c r="G178" s="2">
        <v>0.30306122778119299</v>
      </c>
      <c r="H178" s="2">
        <v>-2.3504708368053999E-6</v>
      </c>
      <c r="I178" s="2">
        <v>0.30306357825203001</v>
      </c>
      <c r="J178" s="2">
        <v>-7.3301449580895295E-2</v>
      </c>
      <c r="K178" s="2">
        <v>-4.6311188130416098E-2</v>
      </c>
      <c r="L178" s="2">
        <v>-2.69902614504791E-2</v>
      </c>
      <c r="M178" s="2">
        <v>0.28333723633033597</v>
      </c>
      <c r="N178" s="2">
        <v>0.20444232972397</v>
      </c>
      <c r="O178" s="2">
        <v>8.4863834610401104E-2</v>
      </c>
      <c r="P178" s="2">
        <v>-5.9689280040351603E-3</v>
      </c>
      <c r="R178">
        <f t="shared" si="172"/>
        <v>2016.1</v>
      </c>
      <c r="S178">
        <v>0</v>
      </c>
      <c r="T178" s="25">
        <f t="shared" ref="T178:U178" si="208">AVERAGE(D175:D178)</f>
        <v>0.48635443202202228</v>
      </c>
      <c r="U178" s="25">
        <f t="shared" si="208"/>
        <v>0.15277551701914618</v>
      </c>
      <c r="V178" s="25">
        <f t="shared" si="158"/>
        <v>-6.8819767682978844E-2</v>
      </c>
      <c r="W178" s="25">
        <f t="shared" si="159"/>
        <v>0.27618258967663001</v>
      </c>
      <c r="X178" s="25">
        <f t="shared" si="160"/>
        <v>-3.1004648520848561E-3</v>
      </c>
      <c r="Y178" s="25">
        <f t="shared" si="161"/>
        <v>0.27928305452871505</v>
      </c>
      <c r="Z178" s="25">
        <f t="shared" si="162"/>
        <v>-5.4587304974504897E-2</v>
      </c>
      <c r="AA178" s="25">
        <f t="shared" si="163"/>
        <v>-3.7331836909856926E-2</v>
      </c>
      <c r="AB178" s="25">
        <f t="shared" si="164"/>
        <v>-1.7255468064647918E-2</v>
      </c>
      <c r="AC178" s="25">
        <f t="shared" si="165"/>
        <v>0.33357891500287573</v>
      </c>
      <c r="AD178" s="25">
        <f t="shared" si="166"/>
        <v>0.19139008889200101</v>
      </c>
      <c r="AE178" s="25">
        <f t="shared" si="167"/>
        <v>0.13749848511184068</v>
      </c>
      <c r="AF178" s="25">
        <f t="shared" si="168"/>
        <v>4.6903409990340355E-3</v>
      </c>
    </row>
    <row r="179" spans="2:32" x14ac:dyDescent="0.25">
      <c r="B179">
        <f t="shared" si="171"/>
        <v>2016.1999999999998</v>
      </c>
      <c r="C179">
        <v>0</v>
      </c>
      <c r="D179" s="2">
        <v>0.45799931894999002</v>
      </c>
      <c r="E179" s="2">
        <v>0.175687659466642</v>
      </c>
      <c r="F179" s="2">
        <v>-2.99642613056933E-2</v>
      </c>
      <c r="G179" s="2">
        <v>0.28705352336919499</v>
      </c>
      <c r="H179" s="2">
        <v>3.7153059487560398E-6</v>
      </c>
      <c r="I179" s="2">
        <v>0.28704980806324698</v>
      </c>
      <c r="J179" s="2">
        <v>-8.1401602596860106E-2</v>
      </c>
      <c r="K179" s="2">
        <v>-5.6526362210451903E-2</v>
      </c>
      <c r="L179" s="2">
        <v>-2.48752403864082E-2</v>
      </c>
      <c r="M179" s="2">
        <v>0.28231165948334802</v>
      </c>
      <c r="N179" s="2">
        <v>0.20661246496428901</v>
      </c>
      <c r="O179" s="2">
        <v>8.1660566991700795E-2</v>
      </c>
      <c r="P179" s="2">
        <v>-5.9613724726423597E-3</v>
      </c>
      <c r="R179">
        <f t="shared" si="172"/>
        <v>2016.1999999999998</v>
      </c>
      <c r="S179">
        <v>0</v>
      </c>
      <c r="T179" s="25">
        <f t="shared" ref="T179:U179" si="209">AVERAGE(D176:D179)</f>
        <v>0.46438584818866252</v>
      </c>
      <c r="U179" s="25">
        <f t="shared" si="209"/>
        <v>0.17617746618368374</v>
      </c>
      <c r="V179" s="25">
        <f t="shared" si="158"/>
        <v>-5.9026843090163247E-2</v>
      </c>
      <c r="W179" s="25">
        <f t="shared" si="159"/>
        <v>0.29863011932232575</v>
      </c>
      <c r="X179" s="25">
        <f t="shared" si="160"/>
        <v>7.1385397665821996E-7</v>
      </c>
      <c r="Y179" s="25">
        <f t="shared" si="161"/>
        <v>0.29862940546834948</v>
      </c>
      <c r="Z179" s="25">
        <f t="shared" si="162"/>
        <v>-6.342581004847872E-2</v>
      </c>
      <c r="AA179" s="25">
        <f t="shared" si="163"/>
        <v>-4.6060136609406076E-2</v>
      </c>
      <c r="AB179" s="25">
        <f t="shared" si="164"/>
        <v>-1.7365673439072592E-2</v>
      </c>
      <c r="AC179" s="25">
        <f t="shared" si="165"/>
        <v>0.28820838200497845</v>
      </c>
      <c r="AD179" s="25">
        <f t="shared" si="166"/>
        <v>0.19798628338478025</v>
      </c>
      <c r="AE179" s="25">
        <f t="shared" si="167"/>
        <v>9.2222969277367117E-2</v>
      </c>
      <c r="AF179" s="25">
        <f t="shared" si="168"/>
        <v>-2.0008706571691551E-3</v>
      </c>
    </row>
    <row r="180" spans="2:32" x14ac:dyDescent="0.25">
      <c r="B180">
        <f t="shared" si="171"/>
        <v>2016.2999999999997</v>
      </c>
      <c r="C180">
        <v>0</v>
      </c>
      <c r="D180" s="2">
        <v>0.41519505775719101</v>
      </c>
      <c r="E180" s="2">
        <v>0.137734972745577</v>
      </c>
      <c r="F180" s="2">
        <v>-6.7979054376566594E-2</v>
      </c>
      <c r="G180" s="2">
        <v>0.285586256694489</v>
      </c>
      <c r="H180" s="2">
        <v>-3.06303615927348E-6</v>
      </c>
      <c r="I180" s="2">
        <v>0.28558931973064799</v>
      </c>
      <c r="J180" s="2">
        <v>-7.9872229572344397E-2</v>
      </c>
      <c r="K180" s="2">
        <v>-7.3683290596967502E-2</v>
      </c>
      <c r="L180" s="2">
        <v>-6.1889389753768502E-3</v>
      </c>
      <c r="M180" s="2">
        <v>0.27746008501161301</v>
      </c>
      <c r="N180" s="2">
        <v>0.202790044099072</v>
      </c>
      <c r="O180" s="2">
        <v>8.0625447740707498E-2</v>
      </c>
      <c r="P180" s="2">
        <v>-5.9554068281660799E-3</v>
      </c>
      <c r="R180">
        <f t="shared" si="172"/>
        <v>2016.2999999999997</v>
      </c>
      <c r="S180">
        <v>0</v>
      </c>
      <c r="T180" s="25">
        <f t="shared" ref="T180:U180" si="210">AVERAGE(D177:D180)</f>
        <v>0.45047284189009779</v>
      </c>
      <c r="U180" s="25">
        <f t="shared" si="210"/>
        <v>0.17145749059500176</v>
      </c>
      <c r="V180" s="25">
        <f t="shared" si="158"/>
        <v>-5.3203012855040151E-2</v>
      </c>
      <c r="W180" s="25">
        <f t="shared" si="159"/>
        <v>0.29637624090130377</v>
      </c>
      <c r="X180" s="25">
        <f t="shared" si="160"/>
        <v>-6.947325324836475E-7</v>
      </c>
      <c r="Y180" s="25">
        <f t="shared" si="161"/>
        <v>0.29637693563383649</v>
      </c>
      <c r="Z180" s="25">
        <f t="shared" si="162"/>
        <v>-7.1715737451261655E-2</v>
      </c>
      <c r="AA180" s="25">
        <f t="shared" si="163"/>
        <v>-5.4386115172162519E-2</v>
      </c>
      <c r="AB180" s="25">
        <f t="shared" si="164"/>
        <v>-1.7329622279099063E-2</v>
      </c>
      <c r="AC180" s="25">
        <f t="shared" si="165"/>
        <v>0.27901535129509547</v>
      </c>
      <c r="AD180" s="25">
        <f t="shared" si="166"/>
        <v>0.20204613924385373</v>
      </c>
      <c r="AE180" s="25">
        <f t="shared" si="167"/>
        <v>8.3081873910904505E-2</v>
      </c>
      <c r="AF180" s="25">
        <f t="shared" si="168"/>
        <v>-6.1126618596628254E-3</v>
      </c>
    </row>
    <row r="181" spans="2:32" x14ac:dyDescent="0.25">
      <c r="B181">
        <f t="shared" si="171"/>
        <v>2016.3999999999996</v>
      </c>
      <c r="C181">
        <v>0</v>
      </c>
      <c r="D181" s="2">
        <v>0.38827807986117402</v>
      </c>
      <c r="E181" s="2">
        <v>0.112381637035969</v>
      </c>
      <c r="F181" s="2">
        <v>-7.5847343866483605E-2</v>
      </c>
      <c r="G181" s="2">
        <v>0.28056250834193702</v>
      </c>
      <c r="H181" s="2">
        <v>-9.5977121182452408E-7</v>
      </c>
      <c r="I181" s="2">
        <v>0.28056346811314897</v>
      </c>
      <c r="J181" s="2">
        <v>-9.23335274394846E-2</v>
      </c>
      <c r="K181" s="2">
        <v>-8.1339268194971004E-2</v>
      </c>
      <c r="L181" s="2">
        <v>-1.0994259244513501E-2</v>
      </c>
      <c r="M181" s="2">
        <v>0.27589644282520398</v>
      </c>
      <c r="N181" s="2">
        <v>0.20176964190931901</v>
      </c>
      <c r="O181" s="2">
        <v>8.0076659638895903E-2</v>
      </c>
      <c r="P181" s="2">
        <v>-5.9498587230106398E-3</v>
      </c>
      <c r="R181">
        <f t="shared" si="172"/>
        <v>2016.3999999999996</v>
      </c>
      <c r="S181">
        <v>0</v>
      </c>
      <c r="T181" s="25">
        <f t="shared" ref="T181:U181" si="211">AVERAGE(D178:D181)</f>
        <v>0.43866146425029101</v>
      </c>
      <c r="U181" s="25">
        <f t="shared" si="211"/>
        <v>0.15891010833766525</v>
      </c>
      <c r="V181" s="25">
        <f t="shared" si="158"/>
        <v>-4.8428568411641976E-2</v>
      </c>
      <c r="W181" s="25">
        <f t="shared" si="159"/>
        <v>0.2890658790467035</v>
      </c>
      <c r="X181" s="25">
        <f t="shared" si="160"/>
        <v>-6.6449306478684108E-7</v>
      </c>
      <c r="Y181" s="25">
        <f t="shared" si="161"/>
        <v>0.28906654353976852</v>
      </c>
      <c r="Z181" s="25">
        <f t="shared" si="162"/>
        <v>-8.1727202297396093E-2</v>
      </c>
      <c r="AA181" s="25">
        <f t="shared" si="163"/>
        <v>-6.4465027283201623E-2</v>
      </c>
      <c r="AB181" s="25">
        <f t="shared" si="164"/>
        <v>-1.7262175014194414E-2</v>
      </c>
      <c r="AC181" s="25">
        <f t="shared" si="165"/>
        <v>0.27975135591262523</v>
      </c>
      <c r="AD181" s="25">
        <f t="shared" si="166"/>
        <v>0.2039036201741625</v>
      </c>
      <c r="AE181" s="25">
        <f t="shared" si="167"/>
        <v>8.1806627245426339E-2</v>
      </c>
      <c r="AF181" s="25">
        <f t="shared" si="168"/>
        <v>-5.9588915069635597E-3</v>
      </c>
    </row>
    <row r="183" spans="2:32" x14ac:dyDescent="0.25">
      <c r="D183" s="2"/>
    </row>
  </sheetData>
  <mergeCells count="20">
    <mergeCell ref="E5:L5"/>
    <mergeCell ref="G6:I6"/>
    <mergeCell ref="J6:L6"/>
    <mergeCell ref="F6:F7"/>
    <mergeCell ref="E6:E7"/>
    <mergeCell ref="M5:P5"/>
    <mergeCell ref="U5:AB5"/>
    <mergeCell ref="AC5:AF5"/>
    <mergeCell ref="U6:U7"/>
    <mergeCell ref="V6:V7"/>
    <mergeCell ref="W6:Y6"/>
    <mergeCell ref="Z6:AB6"/>
    <mergeCell ref="M6:M7"/>
    <mergeCell ref="AC6:AC7"/>
    <mergeCell ref="AD6:AD7"/>
    <mergeCell ref="AE6:AE7"/>
    <mergeCell ref="AF6:AF7"/>
    <mergeCell ref="N6:N7"/>
    <mergeCell ref="O6:O7"/>
    <mergeCell ref="P6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3"/>
  <sheetViews>
    <sheetView workbookViewId="0">
      <selection activeCell="H25" sqref="H25"/>
    </sheetView>
  </sheetViews>
  <sheetFormatPr defaultRowHeight="15" x14ac:dyDescent="0.25"/>
  <sheetData>
    <row r="4" spans="2:12" x14ac:dyDescent="0.25">
      <c r="D4" s="5" t="s">
        <v>4</v>
      </c>
      <c r="H4" s="5" t="s">
        <v>9</v>
      </c>
      <c r="L4" s="5" t="s">
        <v>8</v>
      </c>
    </row>
    <row r="5" spans="2:12" x14ac:dyDescent="0.25">
      <c r="B5" s="1" t="s">
        <v>7</v>
      </c>
      <c r="C5" s="1" t="s">
        <v>6</v>
      </c>
      <c r="D5" s="7">
        <v>0.71850000000000003</v>
      </c>
      <c r="F5" s="1" t="s">
        <v>7</v>
      </c>
      <c r="G5" s="1" t="s">
        <v>6</v>
      </c>
      <c r="H5" s="7">
        <v>1</v>
      </c>
      <c r="J5" s="1" t="s">
        <v>7</v>
      </c>
      <c r="K5" s="1" t="s">
        <v>6</v>
      </c>
      <c r="L5" s="7">
        <v>0.30070000000000002</v>
      </c>
    </row>
    <row r="6" spans="2:12" x14ac:dyDescent="0.25">
      <c r="B6" s="4">
        <v>0</v>
      </c>
      <c r="C6" s="6">
        <f>1-0.7069</f>
        <v>0.29310000000000003</v>
      </c>
      <c r="D6" s="6">
        <f>D$5*C6</f>
        <v>0.21059235000000004</v>
      </c>
      <c r="F6" s="4">
        <v>0</v>
      </c>
      <c r="G6" s="6">
        <f>1-0.5731</f>
        <v>0.42689999999999995</v>
      </c>
      <c r="H6" s="6">
        <f>H$5*G6</f>
        <v>0.42689999999999995</v>
      </c>
      <c r="J6" s="4">
        <v>0</v>
      </c>
      <c r="K6" s="6">
        <f>1-0.6068</f>
        <v>0.39319999999999999</v>
      </c>
      <c r="L6" s="6">
        <f>L$5*K6</f>
        <v>0.11823524000000001</v>
      </c>
    </row>
    <row r="7" spans="2:12" x14ac:dyDescent="0.25">
      <c r="B7" s="4">
        <v>1</v>
      </c>
      <c r="C7" s="6">
        <f>0.7068-0.4242</f>
        <v>0.28259999999999996</v>
      </c>
      <c r="D7" s="6">
        <f t="shared" ref="D7:D11" si="0">D$5*C7</f>
        <v>0.20304809999999998</v>
      </c>
      <c r="F7" s="4">
        <v>1</v>
      </c>
      <c r="G7" s="6">
        <f>0.5731-0.3636</f>
        <v>0.20950000000000008</v>
      </c>
      <c r="H7" s="6">
        <f t="shared" ref="H7:H9" si="1">H$5*G7</f>
        <v>0.20950000000000008</v>
      </c>
      <c r="J7" s="4">
        <v>1</v>
      </c>
      <c r="K7" s="6">
        <f>0.6068-0.7884</f>
        <v>-0.18159999999999998</v>
      </c>
      <c r="L7" s="6">
        <f t="shared" ref="L7:L12" si="2">L$5*K7</f>
        <v>-5.4607120000000002E-2</v>
      </c>
    </row>
    <row r="8" spans="2:12" x14ac:dyDescent="0.25">
      <c r="B8" s="4">
        <v>2</v>
      </c>
      <c r="C8" s="6">
        <f>0.4242-0.3269</f>
        <v>9.7299999999999998E-2</v>
      </c>
      <c r="D8" s="6">
        <f t="shared" si="0"/>
        <v>6.9910050000000001E-2</v>
      </c>
      <c r="F8" s="4">
        <v>2</v>
      </c>
      <c r="G8" s="6">
        <f>0.3636-0.3331</f>
        <v>3.0499999999999972E-2</v>
      </c>
      <c r="H8" s="6">
        <f t="shared" si="1"/>
        <v>3.0499999999999972E-2</v>
      </c>
      <c r="J8" s="4">
        <v>2</v>
      </c>
      <c r="K8" s="6">
        <f>0.7884-0.7761</f>
        <v>1.2299999999999978E-2</v>
      </c>
      <c r="L8" s="6">
        <f t="shared" si="2"/>
        <v>3.6986099999999937E-3</v>
      </c>
    </row>
    <row r="9" spans="2:12" x14ac:dyDescent="0.25">
      <c r="B9" s="4">
        <v>3</v>
      </c>
      <c r="C9" s="6">
        <f>0.3269-0.1724</f>
        <v>0.15450000000000003</v>
      </c>
      <c r="D9" s="6">
        <f t="shared" si="0"/>
        <v>0.11100825000000002</v>
      </c>
      <c r="F9" s="4">
        <v>3</v>
      </c>
      <c r="G9" s="6">
        <v>0.33310000000000001</v>
      </c>
      <c r="H9" s="6">
        <f t="shared" si="1"/>
        <v>0.33310000000000001</v>
      </c>
      <c r="J9" s="4">
        <v>3</v>
      </c>
      <c r="K9" s="6">
        <f>0.7761-0.6414</f>
        <v>0.13470000000000004</v>
      </c>
      <c r="L9" s="6">
        <f t="shared" si="2"/>
        <v>4.0504290000000012E-2</v>
      </c>
    </row>
    <row r="10" spans="2:12" x14ac:dyDescent="0.25">
      <c r="B10" s="4">
        <v>4</v>
      </c>
      <c r="C10" s="6">
        <f>0.1724-0.0656</f>
        <v>0.10679999999999999</v>
      </c>
      <c r="D10" s="6">
        <f t="shared" si="0"/>
        <v>7.6735799999999993E-2</v>
      </c>
      <c r="F10" s="4">
        <v>4</v>
      </c>
      <c r="G10" s="6"/>
      <c r="H10" s="6"/>
      <c r="J10" s="4">
        <v>4</v>
      </c>
      <c r="K10" s="6">
        <f>0.6414-0.4503</f>
        <v>0.19109999999999999</v>
      </c>
      <c r="L10" s="6">
        <f t="shared" si="2"/>
        <v>5.7463770000000004E-2</v>
      </c>
    </row>
    <row r="11" spans="2:12" x14ac:dyDescent="0.25">
      <c r="B11" s="11">
        <v>5</v>
      </c>
      <c r="C11" s="12">
        <v>6.5600000000000006E-2</v>
      </c>
      <c r="D11" s="12">
        <f t="shared" si="0"/>
        <v>4.7133600000000005E-2</v>
      </c>
      <c r="E11" s="13"/>
      <c r="F11" s="11">
        <v>5</v>
      </c>
      <c r="G11" s="12"/>
      <c r="H11" s="12"/>
      <c r="I11" s="13"/>
      <c r="J11" s="11">
        <v>5</v>
      </c>
      <c r="K11" s="12">
        <f>0.4503-0.2726</f>
        <v>0.17769999999999997</v>
      </c>
      <c r="L11" s="12">
        <f t="shared" si="2"/>
        <v>5.3434389999999991E-2</v>
      </c>
    </row>
    <row r="12" spans="2:12" x14ac:dyDescent="0.25">
      <c r="B12" s="9">
        <v>6</v>
      </c>
      <c r="C12" s="10"/>
      <c r="D12" s="10"/>
      <c r="E12" s="3"/>
      <c r="F12" s="9">
        <v>6</v>
      </c>
      <c r="G12" s="10"/>
      <c r="H12" s="10"/>
      <c r="I12" s="3"/>
      <c r="J12" s="9">
        <v>6</v>
      </c>
      <c r="K12" s="10">
        <f>0.2726</f>
        <v>0.27260000000000001</v>
      </c>
      <c r="L12" s="10">
        <f t="shared" si="2"/>
        <v>8.1970820000000014E-2</v>
      </c>
    </row>
    <row r="13" spans="2:12" x14ac:dyDescent="0.25">
      <c r="B13" s="8" t="s">
        <v>5</v>
      </c>
      <c r="C13" s="6">
        <f>SUM(C6:C11)</f>
        <v>0.99990000000000012</v>
      </c>
      <c r="D13" s="6">
        <f>SUM(D6:D11)</f>
        <v>0.71842815000000004</v>
      </c>
      <c r="F13" s="8" t="s">
        <v>5</v>
      </c>
      <c r="G13" s="6">
        <f>SUM(G6:G11)</f>
        <v>1</v>
      </c>
      <c r="H13" s="6">
        <f>SUM(H6:H11)</f>
        <v>1</v>
      </c>
      <c r="J13" s="8" t="s">
        <v>5</v>
      </c>
      <c r="K13" s="6">
        <f>SUM(K6:K11)</f>
        <v>0.72740000000000005</v>
      </c>
      <c r="L13" s="6">
        <f>SUM(L6:L12)</f>
        <v>0.30070000000000002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68154D-37AC-495A-A5DA-72DF646C4BE0}"/>
</file>

<file path=customXml/itemProps2.xml><?xml version="1.0" encoding="utf-8"?>
<ds:datastoreItem xmlns:ds="http://schemas.openxmlformats.org/officeDocument/2006/customXml" ds:itemID="{A4B34692-9B67-4A0F-A487-EACA8FDDDB87}"/>
</file>

<file path=customXml/itemProps3.xml><?xml version="1.0" encoding="utf-8"?>
<ds:datastoreItem xmlns:ds="http://schemas.openxmlformats.org/officeDocument/2006/customXml" ds:itemID="{B3C91835-0DDF-4E22-833F-C47014CB5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MPCs</vt:lpstr>
      <vt:lpstr>CHART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Prakken</dc:creator>
  <cp:lastModifiedBy>Joel Prakken</cp:lastModifiedBy>
  <dcterms:created xsi:type="dcterms:W3CDTF">2014-06-10T15:44:14Z</dcterms:created>
  <dcterms:modified xsi:type="dcterms:W3CDTF">2014-09-12T13:50:46Z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